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00" activeTab="4"/>
  </bookViews>
  <sheets>
    <sheet name="SKM 1" sheetId="8" r:id="rId1"/>
    <sheet name="SKM 2" sheetId="1" r:id="rId2"/>
    <sheet name="SKM 3" sheetId="4" r:id="rId3"/>
    <sheet name="DKM" sheetId="5" r:id="rId4"/>
    <sheet name="DLKM" sheetId="9" r:id="rId5"/>
    <sheet name="KESETARAAN SKKM" sheetId="6" state="hidden" r:id="rId6"/>
  </sheets>
  <externalReferences>
    <externalReference r:id="rId7"/>
  </externalReferences>
  <definedNames>
    <definedName name="_xlnm.Print_Area" localSheetId="3">DKM!$A$10:$G$48</definedName>
    <definedName name="_xlnm.Print_Area" localSheetId="4">DLKM!$A$10:$G$48</definedName>
    <definedName name="_xlnm.Print_Area" localSheetId="5">'KESETARAAN SKKM'!$A$1:$N$43</definedName>
    <definedName name="_xlnm.Print_Area" localSheetId="0">'SKM 1'!$A$10:$G$48</definedName>
    <definedName name="_xlnm.Print_Area" localSheetId="1">'SKM 2'!$A$10:$G$48</definedName>
    <definedName name="_xlnm.Print_Area" localSheetId="2">'SKM 3'!$A$10:$G$48</definedName>
  </definedNames>
  <calcPr calcId="144525"/>
</workbook>
</file>

<file path=xl/calcChain.xml><?xml version="1.0" encoding="utf-8"?>
<calcChain xmlns="http://schemas.openxmlformats.org/spreadsheetml/2006/main">
  <c r="E34" i="8" l="1"/>
  <c r="E34" i="9"/>
  <c r="E34" i="5"/>
  <c r="E34" i="1"/>
  <c r="E34" i="4"/>
  <c r="E41" i="9" l="1"/>
  <c r="E43" i="9" s="1"/>
  <c r="G43" i="9" s="1"/>
  <c r="E41" i="8"/>
  <c r="D41" i="1" s="1"/>
  <c r="F41" i="8" l="1"/>
  <c r="E44" i="8" s="1"/>
  <c r="G44" i="8" s="1"/>
  <c r="D46" i="8" s="1"/>
  <c r="E43" i="8"/>
  <c r="G43" i="8" s="1"/>
  <c r="E41" i="4" l="1"/>
  <c r="E41" i="5"/>
  <c r="E43" i="5" l="1"/>
  <c r="G43" i="5" s="1"/>
  <c r="E43" i="4"/>
  <c r="G43" i="4" s="1"/>
  <c r="E41" i="1" l="1"/>
  <c r="F41" i="1" l="1"/>
  <c r="D41" i="5"/>
  <c r="F41" i="5" s="1"/>
  <c r="D41" i="4"/>
  <c r="F41" i="4" s="1"/>
  <c r="D41" i="9"/>
  <c r="F41" i="9" s="1"/>
  <c r="E44" i="9" s="1"/>
  <c r="G44" i="9" s="1"/>
  <c r="C46" i="9" s="1"/>
  <c r="E43" i="1"/>
  <c r="G43" i="1" s="1"/>
  <c r="E44" i="1" l="1"/>
  <c r="G44" i="1" s="1"/>
  <c r="D46" i="1" s="1"/>
  <c r="E44" i="5" l="1"/>
  <c r="G44" i="5" s="1"/>
  <c r="C46" i="5" s="1"/>
  <c r="E44" i="4"/>
  <c r="G44" i="4" s="1"/>
  <c r="C46" i="4" s="1"/>
</calcChain>
</file>

<file path=xl/sharedStrings.xml><?xml version="1.0" encoding="utf-8"?>
<sst xmlns="http://schemas.openxmlformats.org/spreadsheetml/2006/main" count="370" uniqueCount="66">
  <si>
    <t xml:space="preserve">NAMA </t>
  </si>
  <si>
    <t>:</t>
  </si>
  <si>
    <t>NO. KAD PENGENALAN</t>
  </si>
  <si>
    <t>KOD &amp; NAMA PUSAT LATIHAN</t>
  </si>
  <si>
    <t>KOD PROGRAM</t>
  </si>
  <si>
    <t>NAMA PROGRAM</t>
  </si>
  <si>
    <t>TAHAP</t>
  </si>
  <si>
    <t>MAKLUMAT PENILAIAN BERTERUSAN</t>
  </si>
  <si>
    <t>BIL</t>
  </si>
  <si>
    <t>MARKAH (%)</t>
  </si>
  <si>
    <t>KOMPONEN PENILAIAN</t>
  </si>
  <si>
    <t>KEPUTUSAN</t>
  </si>
  <si>
    <t>A</t>
  </si>
  <si>
    <t xml:space="preserve"> PENILAIAN BERTERUSAN (40 %)</t>
  </si>
  <si>
    <t>B</t>
  </si>
  <si>
    <t>PENILAIAN AKHIR ( 60%)</t>
  </si>
  <si>
    <t>C</t>
  </si>
  <si>
    <t>PROJEK AKHIR (DKM &amp; DLKM sahaja) (20%)</t>
  </si>
  <si>
    <t>TIDAK BERKAITAN</t>
  </si>
  <si>
    <t>D</t>
  </si>
  <si>
    <t xml:space="preserve">CORE ABILITIES </t>
  </si>
  <si>
    <t>E</t>
  </si>
  <si>
    <t>BUKU LOG/ LATIHAN INDUSTRI/ INTERNSHIP</t>
  </si>
  <si>
    <t>SEMUA TAHAP
(TERKUMPUL)</t>
  </si>
  <si>
    <t>TAHAP
(SEMASA)</t>
  </si>
  <si>
    <t>PURATA  SEMUA TAHAP</t>
  </si>
  <si>
    <t>JUMLAH MARKAH KESELURUHAN</t>
  </si>
  <si>
    <t>-</t>
  </si>
  <si>
    <t>PNG :</t>
  </si>
  <si>
    <t>GRED :</t>
  </si>
  <si>
    <t>PNGK :</t>
  </si>
  <si>
    <t>KEPUTUSAN TAHAP KETERAMPILAN :</t>
  </si>
  <si>
    <t xml:space="preserve"> </t>
  </si>
  <si>
    <t>PENILAIAN AKHIR ( 40%)</t>
  </si>
  <si>
    <t>TERAMPIL</t>
  </si>
  <si>
    <t>MAKLUMAT PELAJAR</t>
  </si>
  <si>
    <t>NO SIRI SIJIL</t>
  </si>
  <si>
    <t>MODUL/CU</t>
  </si>
  <si>
    <t>PENILAIAN BERTERUSAN (40 %)</t>
  </si>
  <si>
    <t>KESETARAAN GRED ANTARA SPKM DAN SPKM BERASASKAN KREDIT KEMAHIRAN</t>
  </si>
  <si>
    <t>SPKM DARI 2006 KINI</t>
  </si>
  <si>
    <t>SPKM BERASASKAN KREDIT KEMAHIRAN</t>
  </si>
  <si>
    <t>MARKAH</t>
  </si>
  <si>
    <t>GRED</t>
  </si>
  <si>
    <t>JULAT MARKAH</t>
  </si>
  <si>
    <t>TAHAP KETERAMPILAN</t>
  </si>
  <si>
    <t>90-100</t>
  </si>
  <si>
    <t>95.00 - 100</t>
  </si>
  <si>
    <t>TERAMPIL CEMERLANG</t>
  </si>
  <si>
    <t>A-</t>
  </si>
  <si>
    <t>90.00 - 94.99</t>
  </si>
  <si>
    <t>60 - 89</t>
  </si>
  <si>
    <t>B+</t>
  </si>
  <si>
    <t>85.00 - 89.99</t>
  </si>
  <si>
    <t>TERAMPIL BAIK</t>
  </si>
  <si>
    <t>80.00 - 84.99</t>
  </si>
  <si>
    <t>B-</t>
  </si>
  <si>
    <t>75.00 - 79.99</t>
  </si>
  <si>
    <t>C+</t>
  </si>
  <si>
    <t>70.00 - 74.99</t>
  </si>
  <si>
    <t>60.00 - 69.99</t>
  </si>
  <si>
    <t>0 - 59</t>
  </si>
  <si>
    <t>F</t>
  </si>
  <si>
    <t>0 - 59.99</t>
  </si>
  <si>
    <t>BELUM TERAMPIL</t>
  </si>
  <si>
    <t>PENILAIAN BERTERUSAN (100 %)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</si>
</sst>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\-##\-#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Ebrima"/>
    </font>
    <font>
      <sz val="11"/>
      <color theme="1"/>
      <name val="Ebrima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rgb="FFFFFFFF"/>
      <name val="Calibri"/>
      <family val="2"/>
    </font>
    <font>
      <sz val="16"/>
      <color rgb="FF000000"/>
      <name val="Calibri"/>
      <family val="2"/>
    </font>
    <font>
      <b/>
      <sz val="12"/>
      <color theme="1"/>
      <name val="Ebrima"/>
    </font>
    <font>
      <sz val="9"/>
      <color theme="1"/>
      <name val="Ebrima"/>
    </font>
    <font>
      <sz val="11"/>
      <color theme="1" tint="0.499984740745262"/>
      <name val="Ebrima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/>
    <xf numFmtId="2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Border="1" applyAlignment="1">
      <alignment horizontal="left" vertical="top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14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Protection="1"/>
    <xf numFmtId="14" fontId="3" fillId="0" borderId="0" xfId="0" applyNumberFormat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/>
    <xf numFmtId="0" fontId="0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2" fontId="3" fillId="0" borderId="0" xfId="0" applyNumberFormat="1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/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0" fontId="7" fillId="0" borderId="1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0" xfId="0" applyFill="1"/>
    <xf numFmtId="2" fontId="5" fillId="4" borderId="4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 applyProtection="1">
      <alignment vertical="center" wrapText="1"/>
    </xf>
    <xf numFmtId="2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/>
    <xf numFmtId="0" fontId="10" fillId="0" borderId="0" xfId="0" applyFont="1" applyBorder="1"/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/>
    <xf numFmtId="0" fontId="3" fillId="0" borderId="0" xfId="0" applyFont="1" applyBorder="1" applyAlignment="1" applyProtection="1"/>
    <xf numFmtId="14" fontId="3" fillId="0" borderId="0" xfId="0" applyNumberFormat="1" applyFont="1" applyBorder="1" applyAlignment="1" applyProtection="1">
      <alignment horizontal="left" vertical="center"/>
      <protection locked="0"/>
    </xf>
    <xf numFmtId="14" fontId="3" fillId="0" borderId="0" xfId="0" applyNumberFormat="1" applyFont="1" applyBorder="1" applyAlignment="1" applyProtection="1">
      <alignment vertical="center"/>
    </xf>
    <xf numFmtId="1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top"/>
    </xf>
    <xf numFmtId="164" fontId="3" fillId="0" borderId="0" xfId="0" applyNumberFormat="1" applyFont="1" applyBorder="1" applyAlignment="1" applyProtection="1">
      <alignment horizontal="left" vertical="center"/>
    </xf>
    <xf numFmtId="14" fontId="3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left" vertical="center" wrapText="1"/>
      <protection locked="0"/>
    </xf>
    <xf numFmtId="14" fontId="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164" fontId="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/>
      <protection locked="0"/>
    </xf>
    <xf numFmtId="164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horizontal="left" vertical="center" wrapText="1"/>
      <protection locked="0"/>
    </xf>
    <xf numFmtId="14" fontId="3" fillId="0" borderId="0" xfId="0" applyNumberFormat="1" applyFont="1" applyBorder="1" applyAlignment="1" applyProtection="1">
      <alignment horizontal="left" vertical="center" wrapText="1"/>
      <protection locked="0"/>
    </xf>
    <xf numFmtId="14" fontId="3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23</xdr:row>
      <xdr:rowOff>47625</xdr:rowOff>
    </xdr:from>
    <xdr:to>
      <xdr:col>14</xdr:col>
      <xdr:colOff>201332</xdr:colOff>
      <xdr:row>32</xdr:row>
      <xdr:rowOff>257922</xdr:rowOff>
    </xdr:to>
    <xdr:sp macro="" textlink="">
      <xdr:nvSpPr>
        <xdr:cNvPr id="3" name="Line Callout 2 2"/>
        <xdr:cNvSpPr/>
      </xdr:nvSpPr>
      <xdr:spPr>
        <a:xfrm>
          <a:off x="7439025" y="5057775"/>
          <a:ext cx="3173132" cy="10484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10</a:t>
          </a:r>
          <a:r>
            <a:rPr lang="en-MY" sz="1400"/>
            <a:t>)*40%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23</xdr:row>
      <xdr:rowOff>142875</xdr:rowOff>
    </xdr:from>
    <xdr:to>
      <xdr:col>13</xdr:col>
      <xdr:colOff>591857</xdr:colOff>
      <xdr:row>33</xdr:row>
      <xdr:rowOff>48372</xdr:rowOff>
    </xdr:to>
    <xdr:sp macro="" textlink="">
      <xdr:nvSpPr>
        <xdr:cNvPr id="2" name="Line Callout 2 1"/>
        <xdr:cNvSpPr/>
      </xdr:nvSpPr>
      <xdr:spPr>
        <a:xfrm>
          <a:off x="7219950" y="5153025"/>
          <a:ext cx="3173132" cy="209624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10</a:t>
          </a:r>
          <a:r>
            <a:rPr lang="en-MY" sz="1400"/>
            <a:t>)*40%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24</xdr:row>
      <xdr:rowOff>85725</xdr:rowOff>
    </xdr:from>
    <xdr:to>
      <xdr:col>14</xdr:col>
      <xdr:colOff>134657</xdr:colOff>
      <xdr:row>32</xdr:row>
      <xdr:rowOff>296022</xdr:rowOff>
    </xdr:to>
    <xdr:sp macro="" textlink="">
      <xdr:nvSpPr>
        <xdr:cNvPr id="2" name="Line Callout 2 1"/>
        <xdr:cNvSpPr/>
      </xdr:nvSpPr>
      <xdr:spPr>
        <a:xfrm>
          <a:off x="7372350" y="5305425"/>
          <a:ext cx="3173132" cy="10484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10</a:t>
          </a:r>
          <a:r>
            <a:rPr lang="en-MY" sz="1400"/>
            <a:t>)*40%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23</xdr:row>
      <xdr:rowOff>76200</xdr:rowOff>
    </xdr:from>
    <xdr:to>
      <xdr:col>14</xdr:col>
      <xdr:colOff>39407</xdr:colOff>
      <xdr:row>32</xdr:row>
      <xdr:rowOff>286497</xdr:rowOff>
    </xdr:to>
    <xdr:sp macro="" textlink="">
      <xdr:nvSpPr>
        <xdr:cNvPr id="2" name="Line Callout 2 1"/>
        <xdr:cNvSpPr/>
      </xdr:nvSpPr>
      <xdr:spPr>
        <a:xfrm>
          <a:off x="7277100" y="5086350"/>
          <a:ext cx="3173132" cy="10484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10</a:t>
          </a:r>
          <a:r>
            <a:rPr lang="en-MY" sz="1400"/>
            <a:t>)*40%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23</xdr:row>
      <xdr:rowOff>76200</xdr:rowOff>
    </xdr:from>
    <xdr:to>
      <xdr:col>14</xdr:col>
      <xdr:colOff>39407</xdr:colOff>
      <xdr:row>32</xdr:row>
      <xdr:rowOff>286497</xdr:rowOff>
    </xdr:to>
    <xdr:sp macro="" textlink="">
      <xdr:nvSpPr>
        <xdr:cNvPr id="2" name="Line Callout 2 1"/>
        <xdr:cNvSpPr/>
      </xdr:nvSpPr>
      <xdr:spPr>
        <a:xfrm>
          <a:off x="7277100" y="5086350"/>
          <a:ext cx="3173132" cy="10484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10</a:t>
          </a:r>
          <a:r>
            <a:rPr lang="en-MY" sz="1400"/>
            <a:t>)*40%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orang%20Transkrip%20Manual%2020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M1"/>
      <sheetName val="Sheet1"/>
      <sheetName val="SKM2"/>
      <sheetName val="SKM3"/>
      <sheetName val="DKM"/>
      <sheetName val="DLKM"/>
      <sheetName val="KESETARAAN SKKM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0</v>
          </cell>
          <cell r="F17">
            <v>0</v>
          </cell>
        </row>
        <row r="18">
          <cell r="E18">
            <v>60</v>
          </cell>
          <cell r="F18">
            <v>2</v>
          </cell>
        </row>
        <row r="19">
          <cell r="E19">
            <v>70</v>
          </cell>
          <cell r="F19">
            <v>2.2999999999999998</v>
          </cell>
        </row>
        <row r="20">
          <cell r="E20">
            <v>75</v>
          </cell>
          <cell r="F20">
            <v>2.7</v>
          </cell>
        </row>
        <row r="21">
          <cell r="E21">
            <v>80</v>
          </cell>
          <cell r="F21">
            <v>3</v>
          </cell>
        </row>
        <row r="22">
          <cell r="E22">
            <v>85</v>
          </cell>
          <cell r="F22">
            <v>3.3</v>
          </cell>
        </row>
        <row r="23">
          <cell r="E23">
            <v>90</v>
          </cell>
          <cell r="F23">
            <v>3.7</v>
          </cell>
        </row>
        <row r="24">
          <cell r="E24">
            <v>95</v>
          </cell>
          <cell r="F24">
            <v>4</v>
          </cell>
        </row>
        <row r="25">
          <cell r="E25">
            <v>100</v>
          </cell>
          <cell r="F25">
            <v>4</v>
          </cell>
        </row>
        <row r="27">
          <cell r="E27">
            <v>0</v>
          </cell>
          <cell r="F27" t="str">
            <v>F</v>
          </cell>
        </row>
        <row r="28">
          <cell r="E28">
            <v>2</v>
          </cell>
          <cell r="F28" t="str">
            <v>C</v>
          </cell>
        </row>
        <row r="29">
          <cell r="E29">
            <v>2.2999999999999998</v>
          </cell>
          <cell r="F29" t="str">
            <v>C+</v>
          </cell>
        </row>
        <row r="30">
          <cell r="E30">
            <v>2.7</v>
          </cell>
          <cell r="F30" t="str">
            <v>B-</v>
          </cell>
        </row>
        <row r="31">
          <cell r="E31">
            <v>3</v>
          </cell>
          <cell r="F31" t="str">
            <v>B</v>
          </cell>
        </row>
        <row r="32">
          <cell r="E32">
            <v>3.3</v>
          </cell>
          <cell r="F32" t="str">
            <v>B+</v>
          </cell>
        </row>
        <row r="33">
          <cell r="E33">
            <v>3.7</v>
          </cell>
          <cell r="F33" t="str">
            <v>A-</v>
          </cell>
        </row>
        <row r="34">
          <cell r="E34">
            <v>4</v>
          </cell>
          <cell r="F34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H48"/>
  <sheetViews>
    <sheetView view="pageBreakPreview" zoomScaleNormal="100" zoomScaleSheetLayoutView="100" workbookViewId="0">
      <selection activeCell="O13" sqref="O13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7"/>
  </cols>
  <sheetData>
    <row r="11" spans="1:7" ht="24" customHeight="1" x14ac:dyDescent="0.25">
      <c r="A11" s="108" t="s">
        <v>35</v>
      </c>
      <c r="B11" s="108"/>
      <c r="C11" s="108"/>
      <c r="D11" s="108"/>
      <c r="E11" s="108"/>
      <c r="F11" s="108"/>
      <c r="G11" s="108"/>
    </row>
    <row r="12" spans="1:7" ht="16.5" customHeight="1" x14ac:dyDescent="0.3">
      <c r="A12" s="83">
        <v>1</v>
      </c>
      <c r="B12" s="9" t="s">
        <v>0</v>
      </c>
      <c r="C12" s="10" t="s">
        <v>1</v>
      </c>
      <c r="D12" s="109"/>
      <c r="E12" s="109"/>
      <c r="F12" s="109"/>
      <c r="G12" s="86"/>
    </row>
    <row r="13" spans="1:7" ht="16.5" customHeight="1" x14ac:dyDescent="0.3">
      <c r="A13" s="83">
        <v>2</v>
      </c>
      <c r="B13" s="9" t="s">
        <v>2</v>
      </c>
      <c r="C13" s="10" t="s">
        <v>1</v>
      </c>
      <c r="D13" s="110"/>
      <c r="E13" s="110"/>
      <c r="F13" s="110"/>
      <c r="G13" s="13"/>
    </row>
    <row r="14" spans="1:7" ht="16.5" customHeight="1" x14ac:dyDescent="0.3">
      <c r="A14" s="83">
        <v>3</v>
      </c>
      <c r="B14" s="9" t="s">
        <v>3</v>
      </c>
      <c r="C14" s="10" t="s">
        <v>1</v>
      </c>
      <c r="D14" s="111"/>
      <c r="E14" s="111"/>
      <c r="F14" s="111"/>
      <c r="G14" s="111"/>
    </row>
    <row r="15" spans="1:7" ht="16.5" customHeight="1" x14ac:dyDescent="0.3">
      <c r="A15" s="83">
        <v>4</v>
      </c>
      <c r="B15" s="9" t="s">
        <v>4</v>
      </c>
      <c r="C15" s="10" t="s">
        <v>1</v>
      </c>
      <c r="D15" s="106"/>
      <c r="E15" s="106"/>
      <c r="F15" s="106"/>
      <c r="G15" s="86"/>
    </row>
    <row r="16" spans="1:7" ht="16.5" customHeight="1" x14ac:dyDescent="0.3">
      <c r="A16" s="83">
        <v>5</v>
      </c>
      <c r="B16" s="9" t="s">
        <v>5</v>
      </c>
      <c r="C16" s="10" t="s">
        <v>1</v>
      </c>
      <c r="D16" s="112"/>
      <c r="E16" s="112"/>
      <c r="F16" s="112"/>
      <c r="G16" s="112"/>
    </row>
    <row r="17" spans="1:8" ht="16.5" customHeight="1" x14ac:dyDescent="0.3">
      <c r="A17" s="83">
        <v>6</v>
      </c>
      <c r="B17" s="9" t="s">
        <v>6</v>
      </c>
      <c r="C17" s="17" t="s">
        <v>1</v>
      </c>
      <c r="D17" s="95"/>
      <c r="E17" s="95"/>
      <c r="F17" s="95"/>
      <c r="G17" s="89"/>
    </row>
    <row r="18" spans="1:8" ht="16.5" customHeight="1" x14ac:dyDescent="0.3">
      <c r="A18" s="83">
        <v>7</v>
      </c>
      <c r="B18" s="9" t="s">
        <v>36</v>
      </c>
      <c r="C18" s="17" t="s">
        <v>1</v>
      </c>
      <c r="D18" s="95"/>
      <c r="E18" s="95"/>
      <c r="F18" s="95"/>
      <c r="G18" s="89"/>
    </row>
    <row r="19" spans="1:8" ht="16.5" customHeight="1" x14ac:dyDescent="0.3">
      <c r="A19" s="83"/>
      <c r="B19" s="10"/>
      <c r="C19" s="10"/>
      <c r="D19" s="10"/>
      <c r="E19" s="10"/>
      <c r="F19" s="10"/>
      <c r="G19" s="10"/>
    </row>
    <row r="20" spans="1:8" ht="24" customHeight="1" x14ac:dyDescent="0.25">
      <c r="A20" s="108" t="s">
        <v>7</v>
      </c>
      <c r="B20" s="108"/>
      <c r="C20" s="108"/>
      <c r="D20" s="108"/>
      <c r="E20" s="108"/>
      <c r="F20" s="108"/>
      <c r="G20" s="108"/>
    </row>
    <row r="21" spans="1:8" ht="16.5" customHeight="1" x14ac:dyDescent="0.25">
      <c r="A21" s="93" t="s">
        <v>8</v>
      </c>
      <c r="B21" s="104" t="s">
        <v>37</v>
      </c>
      <c r="C21" s="104"/>
      <c r="D21" s="104"/>
      <c r="E21" s="104" t="s">
        <v>9</v>
      </c>
      <c r="F21" s="104"/>
      <c r="G21" s="104"/>
    </row>
    <row r="22" spans="1:8" ht="16.5" customHeight="1" x14ac:dyDescent="0.25">
      <c r="A22" s="83">
        <v>1</v>
      </c>
      <c r="B22" s="106"/>
      <c r="C22" s="106"/>
      <c r="D22" s="106"/>
      <c r="E22" s="107"/>
      <c r="F22" s="107"/>
      <c r="G22" s="107"/>
    </row>
    <row r="23" spans="1:8" ht="16.5" customHeight="1" x14ac:dyDescent="0.25">
      <c r="A23" s="83">
        <v>2</v>
      </c>
      <c r="B23" s="106"/>
      <c r="C23" s="106"/>
      <c r="D23" s="106"/>
      <c r="E23" s="107"/>
      <c r="F23" s="107"/>
      <c r="G23" s="107"/>
    </row>
    <row r="24" spans="1:8" ht="16.5" customHeight="1" x14ac:dyDescent="0.25">
      <c r="A24" s="83">
        <v>3</v>
      </c>
      <c r="B24" s="106"/>
      <c r="C24" s="106"/>
      <c r="D24" s="106"/>
      <c r="E24" s="107"/>
      <c r="F24" s="107"/>
      <c r="G24" s="107"/>
    </row>
    <row r="25" spans="1:8" ht="16.5" customHeight="1" x14ac:dyDescent="0.25">
      <c r="A25" s="83">
        <v>4</v>
      </c>
      <c r="B25" s="106"/>
      <c r="C25" s="106"/>
      <c r="D25" s="106"/>
      <c r="E25" s="107"/>
      <c r="F25" s="107"/>
      <c r="G25" s="107"/>
    </row>
    <row r="26" spans="1:8" ht="16.5" customHeight="1" x14ac:dyDescent="0.25">
      <c r="A26" s="83">
        <v>5</v>
      </c>
      <c r="B26" s="106"/>
      <c r="C26" s="106"/>
      <c r="D26" s="106"/>
      <c r="E26" s="107"/>
      <c r="F26" s="107"/>
      <c r="G26" s="107"/>
    </row>
    <row r="27" spans="1:8" ht="16.5" customHeight="1" x14ac:dyDescent="0.25">
      <c r="A27" s="94">
        <v>6</v>
      </c>
      <c r="B27" s="106"/>
      <c r="C27" s="106"/>
      <c r="D27" s="106"/>
      <c r="E27" s="107"/>
      <c r="F27" s="107"/>
      <c r="G27" s="107"/>
    </row>
    <row r="28" spans="1:8" ht="16.5" customHeight="1" x14ac:dyDescent="0.25">
      <c r="A28" s="94">
        <v>7</v>
      </c>
      <c r="B28" s="106"/>
      <c r="C28" s="106"/>
      <c r="D28" s="106"/>
      <c r="E28" s="107"/>
      <c r="F28" s="107"/>
      <c r="G28" s="107"/>
    </row>
    <row r="29" spans="1:8" ht="16.5" customHeight="1" x14ac:dyDescent="0.25">
      <c r="A29" s="94">
        <v>8</v>
      </c>
      <c r="B29" s="106"/>
      <c r="C29" s="106"/>
      <c r="D29" s="106"/>
      <c r="E29" s="107"/>
      <c r="F29" s="107"/>
      <c r="G29" s="107"/>
    </row>
    <row r="30" spans="1:8" ht="16.5" customHeight="1" x14ac:dyDescent="0.25">
      <c r="A30" s="94">
        <v>9</v>
      </c>
      <c r="B30" s="106"/>
      <c r="C30" s="106"/>
      <c r="D30" s="106"/>
      <c r="E30" s="107"/>
      <c r="F30" s="107"/>
      <c r="G30" s="107"/>
    </row>
    <row r="31" spans="1:8" ht="16.5" customHeight="1" x14ac:dyDescent="0.25">
      <c r="A31" s="94">
        <v>10</v>
      </c>
      <c r="B31" s="106"/>
      <c r="C31" s="106"/>
      <c r="D31" s="106"/>
      <c r="E31" s="107"/>
      <c r="F31" s="107"/>
      <c r="G31" s="107"/>
    </row>
    <row r="32" spans="1:8" ht="16.5" customHeight="1" x14ac:dyDescent="0.3">
      <c r="A32" s="22"/>
      <c r="B32" s="22"/>
      <c r="C32" s="22"/>
      <c r="D32" s="22"/>
      <c r="E32" s="22"/>
      <c r="F32" s="22"/>
      <c r="G32" s="22"/>
      <c r="H32" s="23"/>
    </row>
    <row r="33" spans="1:8" ht="24" customHeight="1" x14ac:dyDescent="0.25">
      <c r="A33" s="103" t="s">
        <v>10</v>
      </c>
      <c r="B33" s="103"/>
      <c r="C33" s="24"/>
      <c r="D33" s="24"/>
      <c r="E33" s="104" t="s">
        <v>11</v>
      </c>
      <c r="F33" s="104"/>
      <c r="G33" s="104"/>
    </row>
    <row r="34" spans="1:8" ht="16.5" customHeight="1" x14ac:dyDescent="0.25">
      <c r="A34" s="93" t="s">
        <v>12</v>
      </c>
      <c r="B34" s="100" t="s">
        <v>65</v>
      </c>
      <c r="C34" s="100"/>
      <c r="D34" s="100"/>
      <c r="E34" s="105">
        <f>SUM(E22:G31)/10</f>
        <v>0</v>
      </c>
      <c r="F34" s="105"/>
      <c r="G34" s="105"/>
    </row>
    <row r="35" spans="1:8" ht="16.5" customHeight="1" x14ac:dyDescent="0.25">
      <c r="A35" s="93" t="s">
        <v>14</v>
      </c>
      <c r="B35" s="100" t="s">
        <v>15</v>
      </c>
      <c r="C35" s="100"/>
      <c r="D35" s="100"/>
      <c r="E35" s="99" t="s">
        <v>27</v>
      </c>
      <c r="F35" s="99"/>
      <c r="G35" s="99"/>
    </row>
    <row r="36" spans="1:8" ht="16.5" customHeight="1" x14ac:dyDescent="0.25">
      <c r="A36" s="93" t="s">
        <v>16</v>
      </c>
      <c r="B36" s="100" t="s">
        <v>17</v>
      </c>
      <c r="C36" s="100"/>
      <c r="D36" s="100"/>
      <c r="E36" s="101" t="s">
        <v>27</v>
      </c>
      <c r="F36" s="101"/>
      <c r="G36" s="101"/>
    </row>
    <row r="37" spans="1:8" ht="16.5" customHeight="1" x14ac:dyDescent="0.25">
      <c r="A37" s="93" t="s">
        <v>19</v>
      </c>
      <c r="B37" s="100" t="s">
        <v>20</v>
      </c>
      <c r="C37" s="100"/>
      <c r="D37" s="100"/>
      <c r="E37" s="102"/>
      <c r="F37" s="102"/>
      <c r="G37" s="102"/>
    </row>
    <row r="38" spans="1:8" ht="16.5" customHeight="1" x14ac:dyDescent="0.25">
      <c r="A38" s="93" t="s">
        <v>21</v>
      </c>
      <c r="B38" s="100" t="s">
        <v>22</v>
      </c>
      <c r="C38" s="100"/>
      <c r="D38" s="100"/>
      <c r="E38" s="101" t="s">
        <v>27</v>
      </c>
      <c r="F38" s="101"/>
      <c r="G38" s="101"/>
    </row>
    <row r="39" spans="1:8" ht="16.5" customHeight="1" x14ac:dyDescent="0.3">
      <c r="A39" s="22"/>
      <c r="B39" s="22"/>
      <c r="C39" s="22"/>
      <c r="D39" s="22"/>
      <c r="E39" s="22"/>
      <c r="F39" s="22"/>
      <c r="G39" s="22"/>
    </row>
    <row r="40" spans="1:8" ht="27.95" customHeight="1" x14ac:dyDescent="0.25">
      <c r="A40" s="4"/>
      <c r="B40" s="84" t="s">
        <v>11</v>
      </c>
      <c r="C40" s="4"/>
      <c r="D40" s="84" t="s">
        <v>23</v>
      </c>
      <c r="E40" s="84" t="s">
        <v>24</v>
      </c>
      <c r="F40" s="98" t="s">
        <v>25</v>
      </c>
      <c r="G40" s="98"/>
    </row>
    <row r="41" spans="1:8" ht="16.5" customHeight="1" x14ac:dyDescent="0.25">
      <c r="A41" s="36"/>
      <c r="B41" s="36" t="s">
        <v>26</v>
      </c>
      <c r="C41" s="26"/>
      <c r="D41" s="27" t="s">
        <v>27</v>
      </c>
      <c r="E41" s="82">
        <f>SUM(E34)</f>
        <v>0</v>
      </c>
      <c r="F41" s="99">
        <f>E41</f>
        <v>0</v>
      </c>
      <c r="G41" s="99"/>
    </row>
    <row r="42" spans="1:8" ht="16.5" customHeight="1" x14ac:dyDescent="0.25">
      <c r="A42" s="26"/>
      <c r="B42" s="26"/>
      <c r="C42" s="26"/>
      <c r="D42" s="30"/>
      <c r="E42" s="30"/>
      <c r="F42" s="30"/>
      <c r="G42" s="30"/>
    </row>
    <row r="43" spans="1:8" ht="16.5" customHeight="1" x14ac:dyDescent="0.25">
      <c r="A43" s="26"/>
      <c r="B43" s="26"/>
      <c r="C43" s="26"/>
      <c r="D43" s="31" t="s">
        <v>28</v>
      </c>
      <c r="E43" s="32">
        <f>VLOOKUP(E41,'[1]KESETARAAN SKKM'!E17:F25,2,TRUE)</f>
        <v>0</v>
      </c>
      <c r="F43" s="13" t="s">
        <v>29</v>
      </c>
      <c r="G43" s="33" t="str">
        <f>VLOOKUP(E43,'[1]KESETARAAN SKKM'!E27:F34,2,TRUE)</f>
        <v>F</v>
      </c>
    </row>
    <row r="44" spans="1:8" ht="16.5" customHeight="1" x14ac:dyDescent="0.3">
      <c r="A44" s="22"/>
      <c r="B44" s="22"/>
      <c r="C44" s="22"/>
      <c r="D44" s="31" t="s">
        <v>30</v>
      </c>
      <c r="E44" s="32">
        <f>VLOOKUP(F41,'[1]KESETARAAN SKKM'!E17:F25,2,TRUE)</f>
        <v>0</v>
      </c>
      <c r="F44" s="13" t="s">
        <v>29</v>
      </c>
      <c r="G44" s="33" t="str">
        <f>VLOOKUP(E44,'[1]KESETARAAN SKKM'!E27:F34,2,TRUE)</f>
        <v>F</v>
      </c>
    </row>
    <row r="45" spans="1:8" ht="16.5" customHeight="1" x14ac:dyDescent="0.3">
      <c r="A45" s="22"/>
      <c r="B45" s="22"/>
      <c r="C45" s="22"/>
      <c r="D45" s="22"/>
      <c r="E45" s="22"/>
      <c r="F45" s="22"/>
      <c r="G45" s="22"/>
    </row>
    <row r="46" spans="1:8" ht="16.5" customHeight="1" x14ac:dyDescent="0.3">
      <c r="A46" s="22" t="s">
        <v>32</v>
      </c>
      <c r="B46" s="37" t="s">
        <v>31</v>
      </c>
      <c r="C46" s="38"/>
      <c r="D46" s="34" t="str">
        <f>VLOOKUP(G44,'KESETARAAN SKKM'!$I$17:$J$24,2,0)</f>
        <v>BELUM TERAMPIL</v>
      </c>
      <c r="F46" s="22"/>
      <c r="G46" s="22"/>
    </row>
    <row r="47" spans="1:8" ht="16.5" customHeight="1" x14ac:dyDescent="0.3">
      <c r="A47" s="34"/>
      <c r="B47" s="22"/>
      <c r="C47" s="22"/>
      <c r="D47" s="22"/>
      <c r="E47" s="22"/>
      <c r="F47" s="22"/>
      <c r="G47" s="22"/>
      <c r="H47" s="35"/>
    </row>
    <row r="48" spans="1:8" ht="16.5" customHeight="1" x14ac:dyDescent="0.3">
      <c r="A48" s="34"/>
      <c r="B48" s="22"/>
      <c r="C48" s="22"/>
      <c r="D48" s="22"/>
      <c r="E48" s="22"/>
      <c r="F48" s="22"/>
      <c r="G48" s="22"/>
    </row>
  </sheetData>
  <mergeCells count="43">
    <mergeCell ref="B30:D30"/>
    <mergeCell ref="E30:G30"/>
    <mergeCell ref="B31:D31"/>
    <mergeCell ref="E31:G31"/>
    <mergeCell ref="B27:D27"/>
    <mergeCell ref="E27:G27"/>
    <mergeCell ref="B28:D28"/>
    <mergeCell ref="E28:G28"/>
    <mergeCell ref="B29:D29"/>
    <mergeCell ref="E29:G29"/>
    <mergeCell ref="B23:D23"/>
    <mergeCell ref="E23:G23"/>
    <mergeCell ref="A11:G11"/>
    <mergeCell ref="D12:F12"/>
    <mergeCell ref="D13:F13"/>
    <mergeCell ref="D14:G14"/>
    <mergeCell ref="D15:F15"/>
    <mergeCell ref="D16:G16"/>
    <mergeCell ref="A20:G20"/>
    <mergeCell ref="B21:D21"/>
    <mergeCell ref="E21:G21"/>
    <mergeCell ref="B22:D22"/>
    <mergeCell ref="E22:G22"/>
    <mergeCell ref="B24:D24"/>
    <mergeCell ref="E24:G24"/>
    <mergeCell ref="B25:D25"/>
    <mergeCell ref="E25:G25"/>
    <mergeCell ref="B26:D26"/>
    <mergeCell ref="E26:G26"/>
    <mergeCell ref="A33:B33"/>
    <mergeCell ref="E33:G33"/>
    <mergeCell ref="B34:D34"/>
    <mergeCell ref="E34:G34"/>
    <mergeCell ref="B35:D35"/>
    <mergeCell ref="E35:G35"/>
    <mergeCell ref="F40:G40"/>
    <mergeCell ref="F41:G41"/>
    <mergeCell ref="B36:D36"/>
    <mergeCell ref="E36:G36"/>
    <mergeCell ref="B37:D37"/>
    <mergeCell ref="E37:G37"/>
    <mergeCell ref="B38:D38"/>
    <mergeCell ref="E38:G38"/>
  </mergeCells>
  <dataValidations count="1">
    <dataValidation type="list" allowBlank="1" showInputMessage="1" showErrorMessage="1" sqref="E37:G37">
      <formula1>"LULUS, GAGAL"</formula1>
    </dataValidation>
  </dataValidation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H48"/>
  <sheetViews>
    <sheetView view="pageBreakPreview" zoomScaleNormal="100" zoomScaleSheetLayoutView="100" workbookViewId="0">
      <selection activeCell="H11" sqref="H11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7"/>
  </cols>
  <sheetData>
    <row r="11" spans="1:7" ht="24" customHeight="1" x14ac:dyDescent="0.25">
      <c r="A11" s="108" t="s">
        <v>35</v>
      </c>
      <c r="B11" s="108"/>
      <c r="C11" s="108"/>
      <c r="D11" s="108"/>
      <c r="E11" s="108"/>
      <c r="F11" s="108"/>
      <c r="G11" s="108"/>
    </row>
    <row r="12" spans="1:7" ht="16.5" customHeight="1" x14ac:dyDescent="0.3">
      <c r="A12" s="8">
        <v>1</v>
      </c>
      <c r="B12" s="9" t="s">
        <v>0</v>
      </c>
      <c r="C12" s="10" t="s">
        <v>1</v>
      </c>
      <c r="D12" s="109"/>
      <c r="E12" s="109"/>
      <c r="F12" s="109"/>
      <c r="G12" s="86"/>
    </row>
    <row r="13" spans="1:7" ht="16.5" customHeight="1" x14ac:dyDescent="0.3">
      <c r="A13" s="8">
        <v>2</v>
      </c>
      <c r="B13" s="9" t="s">
        <v>2</v>
      </c>
      <c r="C13" s="10" t="s">
        <v>1</v>
      </c>
      <c r="D13" s="110"/>
      <c r="E13" s="110"/>
      <c r="F13" s="110"/>
      <c r="G13" s="13"/>
    </row>
    <row r="14" spans="1:7" ht="16.5" customHeight="1" x14ac:dyDescent="0.3">
      <c r="A14" s="8">
        <v>3</v>
      </c>
      <c r="B14" s="9" t="s">
        <v>3</v>
      </c>
      <c r="C14" s="10" t="s">
        <v>1</v>
      </c>
      <c r="D14" s="111"/>
      <c r="E14" s="111"/>
      <c r="F14" s="111"/>
      <c r="G14" s="111"/>
    </row>
    <row r="15" spans="1:7" ht="16.5" customHeight="1" x14ac:dyDescent="0.3">
      <c r="A15" s="8">
        <v>4</v>
      </c>
      <c r="B15" s="9" t="s">
        <v>4</v>
      </c>
      <c r="C15" s="10" t="s">
        <v>1</v>
      </c>
      <c r="D15" s="106"/>
      <c r="E15" s="106"/>
      <c r="F15" s="106"/>
      <c r="G15" s="86"/>
    </row>
    <row r="16" spans="1:7" ht="16.5" customHeight="1" x14ac:dyDescent="0.3">
      <c r="A16" s="8">
        <v>5</v>
      </c>
      <c r="B16" s="9" t="s">
        <v>5</v>
      </c>
      <c r="C16" s="10" t="s">
        <v>1</v>
      </c>
      <c r="D16" s="112"/>
      <c r="E16" s="112"/>
      <c r="F16" s="112"/>
      <c r="G16" s="112"/>
    </row>
    <row r="17" spans="1:8" ht="16.5" customHeight="1" x14ac:dyDescent="0.3">
      <c r="A17" s="8">
        <v>6</v>
      </c>
      <c r="B17" s="9" t="s">
        <v>6</v>
      </c>
      <c r="C17" s="17" t="s">
        <v>1</v>
      </c>
      <c r="D17" s="95"/>
      <c r="E17" s="95"/>
      <c r="F17" s="95"/>
      <c r="G17" s="89"/>
    </row>
    <row r="18" spans="1:8" ht="16.5" customHeight="1" x14ac:dyDescent="0.3">
      <c r="A18" s="8">
        <v>7</v>
      </c>
      <c r="B18" s="9" t="s">
        <v>36</v>
      </c>
      <c r="C18" s="17" t="s">
        <v>1</v>
      </c>
      <c r="D18" s="95"/>
      <c r="E18" s="95"/>
      <c r="F18" s="95"/>
      <c r="G18" s="89"/>
    </row>
    <row r="19" spans="1:8" ht="16.5" customHeight="1" x14ac:dyDescent="0.3">
      <c r="A19" s="8"/>
      <c r="B19" s="10"/>
      <c r="C19" s="10"/>
      <c r="D19" s="10"/>
      <c r="E19" s="10"/>
      <c r="F19" s="10"/>
      <c r="G19" s="10"/>
    </row>
    <row r="20" spans="1:8" ht="24" customHeight="1" x14ac:dyDescent="0.25">
      <c r="A20" s="108" t="s">
        <v>7</v>
      </c>
      <c r="B20" s="108"/>
      <c r="C20" s="108"/>
      <c r="D20" s="108"/>
      <c r="E20" s="108"/>
      <c r="F20" s="108"/>
      <c r="G20" s="108"/>
    </row>
    <row r="21" spans="1:8" ht="16.5" customHeight="1" x14ac:dyDescent="0.25">
      <c r="A21" s="19" t="s">
        <v>8</v>
      </c>
      <c r="B21" s="104" t="s">
        <v>37</v>
      </c>
      <c r="C21" s="104"/>
      <c r="D21" s="104"/>
      <c r="E21" s="104" t="s">
        <v>9</v>
      </c>
      <c r="F21" s="104"/>
      <c r="G21" s="104"/>
    </row>
    <row r="22" spans="1:8" ht="16.5" customHeight="1" x14ac:dyDescent="0.25">
      <c r="A22" s="25">
        <v>1</v>
      </c>
      <c r="B22" s="106"/>
      <c r="C22" s="106"/>
      <c r="D22" s="106"/>
      <c r="E22" s="107"/>
      <c r="F22" s="107"/>
      <c r="G22" s="107"/>
    </row>
    <row r="23" spans="1:8" ht="16.5" customHeight="1" x14ac:dyDescent="0.25">
      <c r="A23" s="25">
        <v>2</v>
      </c>
      <c r="B23" s="106"/>
      <c r="C23" s="106"/>
      <c r="D23" s="106"/>
      <c r="E23" s="107"/>
      <c r="F23" s="107"/>
      <c r="G23" s="107"/>
    </row>
    <row r="24" spans="1:8" ht="16.5" customHeight="1" x14ac:dyDescent="0.25">
      <c r="A24" s="25">
        <v>3</v>
      </c>
      <c r="B24" s="106"/>
      <c r="C24" s="106"/>
      <c r="D24" s="106"/>
      <c r="E24" s="107"/>
      <c r="F24" s="107"/>
      <c r="G24" s="107"/>
    </row>
    <row r="25" spans="1:8" ht="16.5" customHeight="1" x14ac:dyDescent="0.25">
      <c r="A25" s="25">
        <v>4</v>
      </c>
      <c r="B25" s="106"/>
      <c r="C25" s="106"/>
      <c r="D25" s="106"/>
      <c r="E25" s="107"/>
      <c r="F25" s="107"/>
      <c r="G25" s="107"/>
    </row>
    <row r="26" spans="1:8" ht="16.5" customHeight="1" x14ac:dyDescent="0.25">
      <c r="A26" s="25">
        <v>5</v>
      </c>
      <c r="B26" s="106"/>
      <c r="C26" s="106"/>
      <c r="D26" s="106"/>
      <c r="E26" s="107"/>
      <c r="F26" s="107"/>
      <c r="G26" s="107"/>
    </row>
    <row r="27" spans="1:8" ht="16.5" customHeight="1" x14ac:dyDescent="0.25">
      <c r="A27" s="94">
        <v>6</v>
      </c>
      <c r="B27" s="106"/>
      <c r="C27" s="106"/>
      <c r="D27" s="106"/>
      <c r="E27" s="107"/>
      <c r="F27" s="107"/>
      <c r="G27" s="107"/>
    </row>
    <row r="28" spans="1:8" ht="16.5" customHeight="1" x14ac:dyDescent="0.25">
      <c r="A28" s="94">
        <v>7</v>
      </c>
      <c r="B28" s="106"/>
      <c r="C28" s="106"/>
      <c r="D28" s="106"/>
      <c r="E28" s="107"/>
      <c r="F28" s="107"/>
      <c r="G28" s="107"/>
    </row>
    <row r="29" spans="1:8" ht="16.5" customHeight="1" x14ac:dyDescent="0.25">
      <c r="A29" s="94">
        <v>8</v>
      </c>
      <c r="B29" s="106"/>
      <c r="C29" s="106"/>
      <c r="D29" s="106"/>
      <c r="E29" s="107"/>
      <c r="F29" s="107"/>
      <c r="G29" s="107"/>
    </row>
    <row r="30" spans="1:8" ht="16.5" customHeight="1" x14ac:dyDescent="0.25">
      <c r="A30" s="94">
        <v>9</v>
      </c>
      <c r="B30" s="106"/>
      <c r="C30" s="106"/>
      <c r="D30" s="106"/>
      <c r="E30" s="107"/>
      <c r="F30" s="107"/>
      <c r="G30" s="107"/>
    </row>
    <row r="31" spans="1:8" ht="16.5" customHeight="1" x14ac:dyDescent="0.25">
      <c r="A31" s="94">
        <v>10</v>
      </c>
      <c r="B31" s="106"/>
      <c r="C31" s="106"/>
      <c r="D31" s="106"/>
      <c r="E31" s="107"/>
      <c r="F31" s="107"/>
      <c r="G31" s="107"/>
    </row>
    <row r="32" spans="1:8" ht="16.5" customHeight="1" x14ac:dyDescent="0.3">
      <c r="A32" s="22"/>
      <c r="B32" s="22"/>
      <c r="C32" s="22"/>
      <c r="D32" s="22"/>
      <c r="E32" s="22"/>
      <c r="F32" s="22"/>
      <c r="G32" s="22"/>
      <c r="H32" s="23"/>
    </row>
    <row r="33" spans="1:8" ht="24" customHeight="1" x14ac:dyDescent="0.25">
      <c r="A33" s="103" t="s">
        <v>10</v>
      </c>
      <c r="B33" s="103"/>
      <c r="C33" s="24"/>
      <c r="D33" s="24"/>
      <c r="E33" s="104" t="s">
        <v>11</v>
      </c>
      <c r="F33" s="104"/>
      <c r="G33" s="104"/>
    </row>
    <row r="34" spans="1:8" ht="16.5" customHeight="1" x14ac:dyDescent="0.25">
      <c r="A34" s="19" t="s">
        <v>12</v>
      </c>
      <c r="B34" s="100" t="s">
        <v>38</v>
      </c>
      <c r="C34" s="100"/>
      <c r="D34" s="100"/>
      <c r="E34" s="105">
        <f>(SUM(E22:G31)/10)*40%</f>
        <v>0</v>
      </c>
      <c r="F34" s="105"/>
      <c r="G34" s="105"/>
    </row>
    <row r="35" spans="1:8" ht="16.5" customHeight="1" x14ac:dyDescent="0.25">
      <c r="A35" s="19" t="s">
        <v>14</v>
      </c>
      <c r="B35" s="100" t="s">
        <v>15</v>
      </c>
      <c r="C35" s="100"/>
      <c r="D35" s="100"/>
      <c r="E35" s="105"/>
      <c r="F35" s="105"/>
      <c r="G35" s="105"/>
    </row>
    <row r="36" spans="1:8" ht="16.5" customHeight="1" x14ac:dyDescent="0.25">
      <c r="A36" s="19" t="s">
        <v>16</v>
      </c>
      <c r="B36" s="100" t="s">
        <v>17</v>
      </c>
      <c r="C36" s="100"/>
      <c r="D36" s="100"/>
      <c r="E36" s="101" t="s">
        <v>27</v>
      </c>
      <c r="F36" s="101"/>
      <c r="G36" s="101"/>
    </row>
    <row r="37" spans="1:8" ht="16.5" customHeight="1" x14ac:dyDescent="0.25">
      <c r="A37" s="19" t="s">
        <v>19</v>
      </c>
      <c r="B37" s="100" t="s">
        <v>20</v>
      </c>
      <c r="C37" s="100"/>
      <c r="D37" s="100"/>
      <c r="E37" s="102"/>
      <c r="F37" s="102"/>
      <c r="G37" s="102"/>
    </row>
    <row r="38" spans="1:8" ht="16.5" customHeight="1" x14ac:dyDescent="0.25">
      <c r="A38" s="19" t="s">
        <v>21</v>
      </c>
      <c r="B38" s="100" t="s">
        <v>22</v>
      </c>
      <c r="C38" s="100"/>
      <c r="D38" s="100"/>
      <c r="E38" s="101" t="s">
        <v>27</v>
      </c>
      <c r="F38" s="101"/>
      <c r="G38" s="101"/>
    </row>
    <row r="39" spans="1:8" ht="16.5" customHeight="1" x14ac:dyDescent="0.3">
      <c r="A39" s="22"/>
      <c r="B39" s="22"/>
      <c r="C39" s="22"/>
      <c r="D39" s="22"/>
      <c r="E39" s="22"/>
      <c r="F39" s="22"/>
      <c r="G39" s="22"/>
    </row>
    <row r="40" spans="1:8" ht="27.95" customHeight="1" x14ac:dyDescent="0.25">
      <c r="A40" s="4"/>
      <c r="B40" s="3" t="s">
        <v>11</v>
      </c>
      <c r="C40" s="4"/>
      <c r="D40" s="3" t="s">
        <v>23</v>
      </c>
      <c r="E40" s="3" t="s">
        <v>24</v>
      </c>
      <c r="F40" s="98" t="s">
        <v>25</v>
      </c>
      <c r="G40" s="98"/>
    </row>
    <row r="41" spans="1:8" ht="16.5" customHeight="1" x14ac:dyDescent="0.25">
      <c r="A41" s="36"/>
      <c r="B41" s="36" t="s">
        <v>26</v>
      </c>
      <c r="C41" s="26"/>
      <c r="D41" s="32">
        <f>SUM('SKM 1'!E41)</f>
        <v>0</v>
      </c>
      <c r="E41" s="28">
        <f>E34+E35</f>
        <v>0</v>
      </c>
      <c r="F41" s="99">
        <f>SUM(D41:E41)/2</f>
        <v>0</v>
      </c>
      <c r="G41" s="99"/>
    </row>
    <row r="42" spans="1:8" ht="16.5" customHeight="1" x14ac:dyDescent="0.25">
      <c r="A42" s="26"/>
      <c r="B42" s="26"/>
      <c r="C42" s="26"/>
      <c r="D42" s="30"/>
      <c r="E42" s="30"/>
      <c r="F42" s="30"/>
      <c r="G42" s="30"/>
    </row>
    <row r="43" spans="1:8" ht="16.5" customHeight="1" x14ac:dyDescent="0.25">
      <c r="A43" s="26"/>
      <c r="B43" s="26"/>
      <c r="C43" s="26"/>
      <c r="D43" s="31" t="s">
        <v>28</v>
      </c>
      <c r="E43" s="32">
        <f>VLOOKUP(E41,'[1]KESETARAAN SKKM'!E17:F25,2,TRUE)</f>
        <v>0</v>
      </c>
      <c r="F43" s="13" t="s">
        <v>29</v>
      </c>
      <c r="G43" s="33" t="str">
        <f>VLOOKUP(E43,'[1]KESETARAAN SKKM'!E27:F34,2,TRUE)</f>
        <v>F</v>
      </c>
    </row>
    <row r="44" spans="1:8" ht="16.5" customHeight="1" x14ac:dyDescent="0.3">
      <c r="A44" s="22"/>
      <c r="B44" s="22"/>
      <c r="C44" s="22"/>
      <c r="D44" s="31" t="s">
        <v>30</v>
      </c>
      <c r="E44" s="32">
        <f>VLOOKUP(F41,'[1]KESETARAAN SKKM'!E17:F25,2,TRUE)</f>
        <v>0</v>
      </c>
      <c r="F44" s="13" t="s">
        <v>29</v>
      </c>
      <c r="G44" s="33" t="str">
        <f>VLOOKUP(E44,'[1]KESETARAAN SKKM'!E27:F34,2,TRUE)</f>
        <v>F</v>
      </c>
    </row>
    <row r="45" spans="1:8" ht="16.5" customHeight="1" x14ac:dyDescent="0.3">
      <c r="A45" s="22"/>
      <c r="B45" s="22"/>
      <c r="C45" s="22"/>
      <c r="D45" s="22"/>
      <c r="E45" s="22"/>
      <c r="F45" s="22"/>
      <c r="G45" s="22"/>
    </row>
    <row r="46" spans="1:8" ht="16.5" customHeight="1" x14ac:dyDescent="0.3">
      <c r="A46" s="22" t="s">
        <v>32</v>
      </c>
      <c r="B46" s="37" t="s">
        <v>31</v>
      </c>
      <c r="C46" s="38"/>
      <c r="D46" s="34" t="str">
        <f>VLOOKUP(G44,'KESETARAAN SKKM'!$I$17:$J$24,2,0)</f>
        <v>BELUM TERAMPIL</v>
      </c>
      <c r="F46" s="22"/>
      <c r="G46" s="22"/>
    </row>
    <row r="47" spans="1:8" ht="16.5" customHeight="1" x14ac:dyDescent="0.3">
      <c r="A47" s="34"/>
      <c r="B47" s="22"/>
      <c r="C47" s="22"/>
      <c r="D47" s="22"/>
      <c r="E47" s="22"/>
      <c r="F47" s="22"/>
      <c r="G47" s="22"/>
      <c r="H47" s="35"/>
    </row>
    <row r="48" spans="1:8" ht="16.5" customHeight="1" x14ac:dyDescent="0.3">
      <c r="A48" s="34"/>
      <c r="B48" s="22"/>
      <c r="C48" s="22"/>
      <c r="D48" s="22"/>
      <c r="E48" s="22"/>
      <c r="F48" s="22"/>
      <c r="G48" s="22"/>
    </row>
  </sheetData>
  <mergeCells count="43">
    <mergeCell ref="B30:D30"/>
    <mergeCell ref="E30:G30"/>
    <mergeCell ref="B31:D31"/>
    <mergeCell ref="E31:G31"/>
    <mergeCell ref="B27:D27"/>
    <mergeCell ref="E27:G27"/>
    <mergeCell ref="B28:D28"/>
    <mergeCell ref="E28:G28"/>
    <mergeCell ref="B29:D29"/>
    <mergeCell ref="E29:G29"/>
    <mergeCell ref="A33:B33"/>
    <mergeCell ref="A11:G11"/>
    <mergeCell ref="B23:D23"/>
    <mergeCell ref="E23:G23"/>
    <mergeCell ref="D12:F12"/>
    <mergeCell ref="D13:F13"/>
    <mergeCell ref="D15:F15"/>
    <mergeCell ref="D16:G16"/>
    <mergeCell ref="B21:D21"/>
    <mergeCell ref="E21:G21"/>
    <mergeCell ref="B22:D22"/>
    <mergeCell ref="E22:G22"/>
    <mergeCell ref="D14:G14"/>
    <mergeCell ref="A20:G20"/>
    <mergeCell ref="E33:G33"/>
    <mergeCell ref="B24:D24"/>
    <mergeCell ref="E24:G24"/>
    <mergeCell ref="E25:G25"/>
    <mergeCell ref="E26:G26"/>
    <mergeCell ref="B25:D25"/>
    <mergeCell ref="B26:D26"/>
    <mergeCell ref="B34:D34"/>
    <mergeCell ref="E34:G34"/>
    <mergeCell ref="B35:D35"/>
    <mergeCell ref="E35:G35"/>
    <mergeCell ref="B36:D36"/>
    <mergeCell ref="E36:G36"/>
    <mergeCell ref="F41:G41"/>
    <mergeCell ref="B37:D37"/>
    <mergeCell ref="E37:G37"/>
    <mergeCell ref="B38:D38"/>
    <mergeCell ref="E38:G38"/>
    <mergeCell ref="F40:G40"/>
  </mergeCells>
  <dataValidations disablePrompts="1" count="1">
    <dataValidation type="list" allowBlank="1" showInputMessage="1" showErrorMessage="1" sqref="E37:G37">
      <formula1>"LULUS, GAGAL"</formula1>
    </dataValidation>
  </dataValidations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J47"/>
  <sheetViews>
    <sheetView view="pageBreakPreview" topLeftCell="A22" zoomScaleNormal="100" zoomScaleSheetLayoutView="100" workbookViewId="0">
      <selection activeCell="E34" sqref="E34:G34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6"/>
  </cols>
  <sheetData>
    <row r="11" spans="1:7" ht="24" customHeight="1" x14ac:dyDescent="0.3">
      <c r="A11" s="108" t="s">
        <v>35</v>
      </c>
      <c r="B11" s="108"/>
      <c r="C11" s="108"/>
      <c r="D11" s="108"/>
      <c r="E11" s="108"/>
      <c r="F11" s="108"/>
      <c r="G11" s="108"/>
    </row>
    <row r="12" spans="1:7" ht="16.5" customHeight="1" x14ac:dyDescent="0.3">
      <c r="A12" s="25">
        <v>1</v>
      </c>
      <c r="B12" s="9" t="s">
        <v>0</v>
      </c>
      <c r="C12" s="10" t="s">
        <v>1</v>
      </c>
      <c r="D12" s="109"/>
      <c r="E12" s="109"/>
      <c r="F12" s="109"/>
      <c r="G12" s="86"/>
    </row>
    <row r="13" spans="1:7" ht="16.5" customHeight="1" x14ac:dyDescent="0.3">
      <c r="A13" s="25">
        <v>2</v>
      </c>
      <c r="B13" s="9" t="s">
        <v>2</v>
      </c>
      <c r="C13" s="10" t="s">
        <v>1</v>
      </c>
      <c r="D13" s="110"/>
      <c r="E13" s="110"/>
      <c r="F13" s="110"/>
      <c r="G13" s="13"/>
    </row>
    <row r="14" spans="1:7" ht="16.5" customHeight="1" x14ac:dyDescent="0.3">
      <c r="A14" s="25">
        <v>3</v>
      </c>
      <c r="B14" s="9" t="s">
        <v>3</v>
      </c>
      <c r="C14" s="10" t="s">
        <v>1</v>
      </c>
      <c r="D14" s="111"/>
      <c r="E14" s="111"/>
      <c r="F14" s="111"/>
      <c r="G14" s="111"/>
    </row>
    <row r="15" spans="1:7" ht="16.5" customHeight="1" x14ac:dyDescent="0.3">
      <c r="A15" s="25">
        <v>4</v>
      </c>
      <c r="B15" s="9" t="s">
        <v>4</v>
      </c>
      <c r="C15" s="10" t="s">
        <v>1</v>
      </c>
      <c r="D15" s="106"/>
      <c r="E15" s="106"/>
      <c r="F15" s="106"/>
      <c r="G15" s="86"/>
    </row>
    <row r="16" spans="1:7" ht="16.5" customHeight="1" x14ac:dyDescent="0.3">
      <c r="A16" s="25">
        <v>5</v>
      </c>
      <c r="B16" s="9" t="s">
        <v>5</v>
      </c>
      <c r="C16" s="10" t="s">
        <v>1</v>
      </c>
      <c r="D16" s="113"/>
      <c r="E16" s="113"/>
      <c r="F16" s="113"/>
      <c r="G16" s="113"/>
    </row>
    <row r="17" spans="1:7" ht="16.5" customHeight="1" x14ac:dyDescent="0.3">
      <c r="A17" s="25">
        <v>6</v>
      </c>
      <c r="B17" s="9" t="s">
        <v>6</v>
      </c>
      <c r="C17" s="17" t="s">
        <v>1</v>
      </c>
      <c r="D17" s="95"/>
      <c r="E17" s="95"/>
      <c r="F17" s="95"/>
      <c r="G17" s="89"/>
    </row>
    <row r="18" spans="1:7" s="7" customFormat="1" ht="16.5" customHeight="1" x14ac:dyDescent="0.3">
      <c r="A18" s="25">
        <v>7</v>
      </c>
      <c r="B18" s="9" t="s">
        <v>36</v>
      </c>
      <c r="C18" s="17" t="s">
        <v>1</v>
      </c>
      <c r="D18" s="95"/>
      <c r="E18" s="95"/>
      <c r="F18" s="95"/>
      <c r="G18" s="89"/>
    </row>
    <row r="19" spans="1:7" ht="16.5" customHeight="1" x14ac:dyDescent="0.3">
      <c r="A19" s="25"/>
      <c r="B19" s="10"/>
      <c r="C19" s="10"/>
      <c r="D19" s="10"/>
      <c r="E19" s="10"/>
      <c r="F19" s="10"/>
      <c r="G19" s="10"/>
    </row>
    <row r="20" spans="1:7" s="66" customFormat="1" ht="24" customHeight="1" x14ac:dyDescent="0.25">
      <c r="A20" s="65" t="s">
        <v>7</v>
      </c>
      <c r="C20" s="65"/>
      <c r="D20" s="65"/>
      <c r="E20" s="65"/>
      <c r="F20" s="65"/>
      <c r="G20" s="65"/>
    </row>
    <row r="21" spans="1:7" ht="16.5" customHeight="1" x14ac:dyDescent="0.3">
      <c r="A21" s="19" t="s">
        <v>8</v>
      </c>
      <c r="B21" s="104" t="s">
        <v>37</v>
      </c>
      <c r="C21" s="104"/>
      <c r="D21" s="104"/>
      <c r="E21" s="104" t="s">
        <v>9</v>
      </c>
      <c r="F21" s="104"/>
      <c r="G21" s="104"/>
    </row>
    <row r="22" spans="1:7" ht="16.5" customHeight="1" x14ac:dyDescent="0.3">
      <c r="A22" s="25">
        <v>1</v>
      </c>
      <c r="B22" s="106"/>
      <c r="C22" s="106"/>
      <c r="D22" s="106"/>
      <c r="E22" s="107"/>
      <c r="F22" s="107"/>
      <c r="G22" s="107"/>
    </row>
    <row r="23" spans="1:7" ht="16.5" customHeight="1" x14ac:dyDescent="0.3">
      <c r="A23" s="25">
        <v>2</v>
      </c>
      <c r="B23" s="106"/>
      <c r="C23" s="106"/>
      <c r="D23" s="106"/>
      <c r="E23" s="107"/>
      <c r="F23" s="107"/>
      <c r="G23" s="107"/>
    </row>
    <row r="24" spans="1:7" ht="16.5" customHeight="1" x14ac:dyDescent="0.3">
      <c r="A24" s="25">
        <v>3</v>
      </c>
      <c r="B24" s="106"/>
      <c r="C24" s="106"/>
      <c r="D24" s="106"/>
      <c r="E24" s="107"/>
      <c r="F24" s="107"/>
      <c r="G24" s="107"/>
    </row>
    <row r="25" spans="1:7" ht="16.5" customHeight="1" x14ac:dyDescent="0.3">
      <c r="A25" s="25">
        <v>4</v>
      </c>
      <c r="B25" s="106"/>
      <c r="C25" s="106"/>
      <c r="D25" s="106"/>
      <c r="E25" s="107"/>
      <c r="F25" s="107"/>
      <c r="G25" s="107"/>
    </row>
    <row r="26" spans="1:7" ht="16.5" customHeight="1" x14ac:dyDescent="0.3">
      <c r="A26" s="25">
        <v>5</v>
      </c>
      <c r="B26" s="106"/>
      <c r="C26" s="106"/>
      <c r="D26" s="106"/>
      <c r="E26" s="107"/>
      <c r="F26" s="107"/>
      <c r="G26" s="107"/>
    </row>
    <row r="27" spans="1:7" ht="16.5" customHeight="1" x14ac:dyDescent="0.3">
      <c r="A27" s="25">
        <v>6</v>
      </c>
      <c r="B27" s="106"/>
      <c r="C27" s="106"/>
      <c r="D27" s="106"/>
      <c r="E27" s="107"/>
      <c r="F27" s="107"/>
      <c r="G27" s="107"/>
    </row>
    <row r="28" spans="1:7" ht="16.5" customHeight="1" x14ac:dyDescent="0.3">
      <c r="A28" s="94">
        <v>7</v>
      </c>
      <c r="B28" s="106"/>
      <c r="C28" s="106"/>
      <c r="D28" s="106"/>
      <c r="E28" s="107"/>
      <c r="F28" s="107"/>
      <c r="G28" s="107"/>
    </row>
    <row r="29" spans="1:7" ht="16.5" customHeight="1" x14ac:dyDescent="0.3">
      <c r="A29" s="94">
        <v>8</v>
      </c>
      <c r="B29" s="106"/>
      <c r="C29" s="106"/>
      <c r="D29" s="106"/>
      <c r="E29" s="107"/>
      <c r="F29" s="107"/>
      <c r="G29" s="107"/>
    </row>
    <row r="30" spans="1:7" ht="16.5" customHeight="1" x14ac:dyDescent="0.3">
      <c r="A30" s="94">
        <v>9</v>
      </c>
      <c r="B30" s="106"/>
      <c r="C30" s="106"/>
      <c r="D30" s="106"/>
      <c r="E30" s="107"/>
      <c r="F30" s="107"/>
      <c r="G30" s="107"/>
    </row>
    <row r="31" spans="1:7" ht="16.5" customHeight="1" x14ac:dyDescent="0.3">
      <c r="A31" s="94">
        <v>10</v>
      </c>
      <c r="B31" s="106"/>
      <c r="C31" s="106"/>
      <c r="D31" s="106"/>
      <c r="E31" s="107"/>
      <c r="F31" s="107"/>
      <c r="G31" s="107"/>
    </row>
    <row r="32" spans="1:7" ht="16.5" customHeight="1" x14ac:dyDescent="0.3">
      <c r="A32" s="22"/>
      <c r="B32" s="22"/>
      <c r="C32" s="22"/>
      <c r="D32" s="22"/>
      <c r="E32" s="22"/>
      <c r="F32" s="22"/>
      <c r="G32" s="22"/>
    </row>
    <row r="33" spans="1:10" ht="24" customHeight="1" x14ac:dyDescent="0.3">
      <c r="A33" s="115" t="s">
        <v>10</v>
      </c>
      <c r="B33" s="115"/>
      <c r="C33" s="67"/>
      <c r="D33" s="67"/>
      <c r="E33" s="114" t="s">
        <v>11</v>
      </c>
      <c r="F33" s="114"/>
      <c r="G33" s="114"/>
    </row>
    <row r="34" spans="1:10" ht="16.5" customHeight="1" x14ac:dyDescent="0.3">
      <c r="A34" s="19" t="s">
        <v>12</v>
      </c>
      <c r="B34" s="100" t="s">
        <v>38</v>
      </c>
      <c r="C34" s="100"/>
      <c r="D34" s="100"/>
      <c r="E34" s="105">
        <f>(SUM(E22:G31)/10)*40%</f>
        <v>0</v>
      </c>
      <c r="F34" s="105"/>
      <c r="G34" s="105"/>
    </row>
    <row r="35" spans="1:10" ht="16.5" customHeight="1" x14ac:dyDescent="0.3">
      <c r="A35" s="19" t="s">
        <v>14</v>
      </c>
      <c r="B35" s="100" t="s">
        <v>15</v>
      </c>
      <c r="C35" s="100"/>
      <c r="D35" s="100"/>
      <c r="E35" s="105"/>
      <c r="F35" s="105"/>
      <c r="G35" s="105"/>
    </row>
    <row r="36" spans="1:10" ht="16.5" customHeight="1" x14ac:dyDescent="0.3">
      <c r="A36" s="19" t="s">
        <v>16</v>
      </c>
      <c r="B36" s="100" t="s">
        <v>17</v>
      </c>
      <c r="C36" s="100"/>
      <c r="D36" s="100"/>
      <c r="E36" s="101" t="s">
        <v>18</v>
      </c>
      <c r="F36" s="101"/>
      <c r="G36" s="101"/>
      <c r="I36" s="68"/>
    </row>
    <row r="37" spans="1:10" ht="16.5" customHeight="1" x14ac:dyDescent="0.3">
      <c r="A37" s="19" t="s">
        <v>19</v>
      </c>
      <c r="B37" s="100" t="s">
        <v>20</v>
      </c>
      <c r="C37" s="100"/>
      <c r="D37" s="100"/>
      <c r="E37" s="102"/>
      <c r="F37" s="102"/>
      <c r="G37" s="102"/>
    </row>
    <row r="38" spans="1:10" ht="16.5" customHeight="1" x14ac:dyDescent="0.3">
      <c r="A38" s="19" t="s">
        <v>21</v>
      </c>
      <c r="B38" s="100" t="s">
        <v>22</v>
      </c>
      <c r="C38" s="100"/>
      <c r="D38" s="100"/>
      <c r="E38" s="101" t="s">
        <v>18</v>
      </c>
      <c r="F38" s="101"/>
      <c r="G38" s="101"/>
    </row>
    <row r="39" spans="1:10" ht="16.5" customHeight="1" x14ac:dyDescent="0.3">
      <c r="A39" s="22"/>
      <c r="B39" s="22"/>
      <c r="C39" s="22"/>
      <c r="D39" s="22"/>
      <c r="E39" s="22"/>
      <c r="F39" s="22"/>
      <c r="G39" s="22"/>
    </row>
    <row r="40" spans="1:10" ht="27.95" customHeight="1" x14ac:dyDescent="0.3">
      <c r="A40" s="4"/>
      <c r="B40" s="5" t="s">
        <v>11</v>
      </c>
      <c r="C40" s="4"/>
      <c r="D40" s="5" t="s">
        <v>23</v>
      </c>
      <c r="E40" s="5" t="s">
        <v>24</v>
      </c>
      <c r="F40" s="98" t="s">
        <v>25</v>
      </c>
      <c r="G40" s="98"/>
    </row>
    <row r="41" spans="1:10" ht="16.5" customHeight="1" x14ac:dyDescent="0.3">
      <c r="A41" s="117" t="s">
        <v>26</v>
      </c>
      <c r="B41" s="117"/>
      <c r="C41" s="26"/>
      <c r="D41" s="32">
        <f>SUM('SKM 1'!E41+'SKM 2'!E41)</f>
        <v>0</v>
      </c>
      <c r="E41" s="29">
        <f>E34+E35</f>
        <v>0</v>
      </c>
      <c r="F41" s="99">
        <f>SUM(D41+E41)/3</f>
        <v>0</v>
      </c>
      <c r="G41" s="99"/>
    </row>
    <row r="42" spans="1:10" ht="16.5" customHeight="1" x14ac:dyDescent="0.3">
      <c r="A42" s="26"/>
      <c r="B42" s="26"/>
      <c r="C42" s="26"/>
      <c r="D42" s="30"/>
      <c r="E42" s="30"/>
      <c r="F42" s="30"/>
      <c r="G42" s="30"/>
    </row>
    <row r="43" spans="1:10" ht="16.5" customHeight="1" x14ac:dyDescent="0.3">
      <c r="A43" s="26"/>
      <c r="B43" s="26"/>
      <c r="C43" s="26"/>
      <c r="D43" s="31" t="s">
        <v>28</v>
      </c>
      <c r="E43" s="32">
        <f>VLOOKUP(E41,'[1]KESETARAAN SKKM'!E17:F25,2,TRUE)</f>
        <v>0</v>
      </c>
      <c r="F43" s="13" t="s">
        <v>29</v>
      </c>
      <c r="G43" s="33" t="str">
        <f>VLOOKUP(E43,'[1]KESETARAAN SKKM'!E27:F34,2,TRUE)</f>
        <v>F</v>
      </c>
    </row>
    <row r="44" spans="1:10" ht="16.5" customHeight="1" x14ac:dyDescent="0.3">
      <c r="A44" s="22"/>
      <c r="B44" s="22"/>
      <c r="C44" s="22"/>
      <c r="D44" s="31" t="s">
        <v>30</v>
      </c>
      <c r="E44" s="32">
        <f>VLOOKUP(F41,'[1]KESETARAAN SKKM'!E17:F25,2,TRUE)</f>
        <v>0</v>
      </c>
      <c r="F44" s="13" t="s">
        <v>29</v>
      </c>
      <c r="G44" s="33" t="str">
        <f>VLOOKUP(E44,'[1]KESETARAAN SKKM'!E27:F34,2,TRUE)</f>
        <v>F</v>
      </c>
    </row>
    <row r="45" spans="1:10" ht="16.5" customHeight="1" x14ac:dyDescent="0.3">
      <c r="A45" s="22"/>
      <c r="B45" s="22"/>
      <c r="C45" s="22"/>
      <c r="D45" s="22"/>
      <c r="E45" s="22"/>
      <c r="F45" s="22"/>
      <c r="G45" s="22"/>
    </row>
    <row r="46" spans="1:10" ht="16.5" customHeight="1" x14ac:dyDescent="0.3">
      <c r="A46" s="22" t="s">
        <v>31</v>
      </c>
      <c r="B46" s="22"/>
      <c r="C46" s="116" t="str">
        <f>VLOOKUP('SKM 3'!G44,'KESETARAAN SKKM'!$I$17:$J$24,2,0)</f>
        <v>BELUM TERAMPIL</v>
      </c>
      <c r="D46" s="116"/>
      <c r="E46" s="22"/>
      <c r="F46" s="22"/>
      <c r="G46" s="22"/>
      <c r="J46" s="69"/>
    </row>
    <row r="47" spans="1:10" ht="16.5" customHeight="1" x14ac:dyDescent="0.3">
      <c r="A47" s="70"/>
      <c r="B47" s="71"/>
      <c r="C47" s="70"/>
      <c r="D47" s="70"/>
      <c r="E47" s="70"/>
      <c r="F47" s="70"/>
      <c r="G47" s="70"/>
    </row>
  </sheetData>
  <mergeCells count="44">
    <mergeCell ref="C46:D46"/>
    <mergeCell ref="B35:D35"/>
    <mergeCell ref="E35:G35"/>
    <mergeCell ref="B36:D36"/>
    <mergeCell ref="E36:G36"/>
    <mergeCell ref="B37:D37"/>
    <mergeCell ref="E37:G37"/>
    <mergeCell ref="B38:D38"/>
    <mergeCell ref="E38:G38"/>
    <mergeCell ref="F40:G40"/>
    <mergeCell ref="A41:B41"/>
    <mergeCell ref="F41:G41"/>
    <mergeCell ref="B27:D27"/>
    <mergeCell ref="E27:G27"/>
    <mergeCell ref="E33:G33"/>
    <mergeCell ref="B34:D34"/>
    <mergeCell ref="E34:G34"/>
    <mergeCell ref="A33:B33"/>
    <mergeCell ref="B28:D28"/>
    <mergeCell ref="E28:G28"/>
    <mergeCell ref="B29:D29"/>
    <mergeCell ref="E29:G29"/>
    <mergeCell ref="B30:D30"/>
    <mergeCell ref="E30:G30"/>
    <mergeCell ref="B31:D31"/>
    <mergeCell ref="E31:G31"/>
    <mergeCell ref="B24:D24"/>
    <mergeCell ref="E24:G24"/>
    <mergeCell ref="B25:D25"/>
    <mergeCell ref="E25:G25"/>
    <mergeCell ref="B26:D26"/>
    <mergeCell ref="E26:G26"/>
    <mergeCell ref="A11:G11"/>
    <mergeCell ref="B23:D23"/>
    <mergeCell ref="E23:G23"/>
    <mergeCell ref="D12:F12"/>
    <mergeCell ref="D13:F13"/>
    <mergeCell ref="D14:G14"/>
    <mergeCell ref="D15:F15"/>
    <mergeCell ref="D16:G16"/>
    <mergeCell ref="B21:D21"/>
    <mergeCell ref="E21:G21"/>
    <mergeCell ref="B22:D22"/>
    <mergeCell ref="E22:G22"/>
  </mergeCells>
  <dataValidations count="1">
    <dataValidation type="list" allowBlank="1" showInputMessage="1" showErrorMessage="1" sqref="E37:G37">
      <formula1>"LULUS, GAGAL"</formula1>
    </dataValidation>
  </dataValidations>
  <pageMargins left="0.7" right="0.7" top="0.75" bottom="0.75" header="0.3" footer="0.3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49"/>
  <sheetViews>
    <sheetView view="pageBreakPreview" topLeftCell="A39" zoomScaleNormal="100" zoomScaleSheetLayoutView="100" workbookViewId="0">
      <selection activeCell="L38" sqref="L38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6"/>
  </cols>
  <sheetData>
    <row r="11" spans="1:8" ht="24" customHeight="1" x14ac:dyDescent="0.3">
      <c r="A11" s="36" t="s">
        <v>35</v>
      </c>
      <c r="C11" s="36"/>
      <c r="D11" s="36"/>
      <c r="E11" s="36"/>
    </row>
    <row r="12" spans="1:8" ht="16.5" customHeight="1" x14ac:dyDescent="0.3">
      <c r="A12" s="25">
        <v>1</v>
      </c>
      <c r="B12" s="9" t="s">
        <v>0</v>
      </c>
      <c r="C12" s="10" t="s">
        <v>1</v>
      </c>
      <c r="D12" s="96"/>
      <c r="E12" s="11"/>
      <c r="F12" s="12"/>
      <c r="G12" s="13"/>
    </row>
    <row r="13" spans="1:8" ht="16.5" customHeight="1" x14ac:dyDescent="0.3">
      <c r="A13" s="25">
        <v>2</v>
      </c>
      <c r="B13" s="9" t="s">
        <v>2</v>
      </c>
      <c r="C13" s="10" t="s">
        <v>1</v>
      </c>
      <c r="D13" s="97"/>
      <c r="E13" s="12"/>
      <c r="F13" s="14"/>
      <c r="G13" s="14"/>
    </row>
    <row r="14" spans="1:8" ht="16.5" customHeight="1" x14ac:dyDescent="0.3">
      <c r="A14" s="25">
        <v>3</v>
      </c>
      <c r="B14" s="9" t="s">
        <v>3</v>
      </c>
      <c r="C14" s="10" t="s">
        <v>1</v>
      </c>
      <c r="D14" s="72"/>
      <c r="E14" s="14"/>
      <c r="F14" s="15"/>
      <c r="G14" s="15"/>
      <c r="H14" s="73"/>
    </row>
    <row r="15" spans="1:8" ht="16.5" customHeight="1" x14ac:dyDescent="0.3">
      <c r="A15" s="25">
        <v>4</v>
      </c>
      <c r="B15" s="9" t="s">
        <v>4</v>
      </c>
      <c r="C15" s="10" t="s">
        <v>1</v>
      </c>
      <c r="D15" s="86"/>
      <c r="E15" s="15"/>
      <c r="F15" s="16"/>
      <c r="G15" s="16"/>
    </row>
    <row r="16" spans="1:8" s="78" customFormat="1" ht="16.5" customHeight="1" x14ac:dyDescent="0.3">
      <c r="A16" s="25">
        <v>5</v>
      </c>
      <c r="B16" s="9" t="s">
        <v>5</v>
      </c>
      <c r="C16" s="74" t="s">
        <v>1</v>
      </c>
      <c r="D16" s="92"/>
      <c r="E16" s="75"/>
      <c r="F16" s="76"/>
      <c r="G16" s="77"/>
    </row>
    <row r="17" spans="1:7" ht="16.5" customHeight="1" x14ac:dyDescent="0.3">
      <c r="A17" s="25">
        <v>6</v>
      </c>
      <c r="B17" s="9" t="s">
        <v>6</v>
      </c>
      <c r="C17" s="17" t="s">
        <v>1</v>
      </c>
      <c r="D17" s="95"/>
      <c r="E17" s="18"/>
      <c r="F17" s="10"/>
      <c r="G17" s="10"/>
    </row>
    <row r="18" spans="1:7" ht="16.5" customHeight="1" x14ac:dyDescent="0.3">
      <c r="A18" s="25">
        <v>7</v>
      </c>
      <c r="B18" s="9" t="s">
        <v>36</v>
      </c>
      <c r="C18" s="17" t="s">
        <v>1</v>
      </c>
      <c r="D18" s="95"/>
      <c r="E18" s="18"/>
      <c r="F18" s="10"/>
      <c r="G18" s="10"/>
    </row>
    <row r="19" spans="1:7" ht="16.5" customHeight="1" x14ac:dyDescent="0.3">
      <c r="A19" s="25"/>
      <c r="B19" s="10"/>
      <c r="C19" s="10"/>
      <c r="D19" s="10"/>
      <c r="E19" s="10"/>
      <c r="F19" s="79"/>
      <c r="G19" s="79"/>
    </row>
    <row r="20" spans="1:7" s="66" customFormat="1" ht="24" customHeight="1" x14ac:dyDescent="0.25">
      <c r="A20" s="80" t="s">
        <v>7</v>
      </c>
      <c r="C20" s="80"/>
      <c r="D20" s="80"/>
      <c r="E20" s="80"/>
      <c r="F20" s="20"/>
      <c r="G20" s="20"/>
    </row>
    <row r="21" spans="1:7" ht="16.5" customHeight="1" x14ac:dyDescent="0.3">
      <c r="A21" s="19" t="s">
        <v>8</v>
      </c>
      <c r="B21" s="104" t="s">
        <v>37</v>
      </c>
      <c r="C21" s="104"/>
      <c r="D21" s="104"/>
      <c r="E21" s="118" t="s">
        <v>9</v>
      </c>
      <c r="F21" s="118"/>
      <c r="G21" s="118"/>
    </row>
    <row r="22" spans="1:7" ht="16.5" customHeight="1" x14ac:dyDescent="0.3">
      <c r="A22" s="25">
        <v>1</v>
      </c>
      <c r="B22" s="106"/>
      <c r="C22" s="106"/>
      <c r="D22" s="106"/>
      <c r="E22" s="107"/>
      <c r="F22" s="107"/>
      <c r="G22" s="107"/>
    </row>
    <row r="23" spans="1:7" ht="16.5" customHeight="1" x14ac:dyDescent="0.3">
      <c r="A23" s="25">
        <v>2</v>
      </c>
      <c r="B23" s="106"/>
      <c r="C23" s="106"/>
      <c r="D23" s="106"/>
      <c r="E23" s="107"/>
      <c r="F23" s="107"/>
      <c r="G23" s="107"/>
    </row>
    <row r="24" spans="1:7" ht="16.5" customHeight="1" x14ac:dyDescent="0.3">
      <c r="A24" s="25">
        <v>3</v>
      </c>
      <c r="B24" s="106"/>
      <c r="C24" s="106"/>
      <c r="D24" s="106"/>
      <c r="E24" s="107"/>
      <c r="F24" s="107"/>
      <c r="G24" s="107"/>
    </row>
    <row r="25" spans="1:7" ht="16.5" customHeight="1" x14ac:dyDescent="0.3">
      <c r="A25" s="25">
        <v>4</v>
      </c>
      <c r="B25" s="106"/>
      <c r="C25" s="106"/>
      <c r="D25" s="106"/>
      <c r="E25" s="107"/>
      <c r="F25" s="107"/>
      <c r="G25" s="107"/>
    </row>
    <row r="26" spans="1:7" ht="16.5" customHeight="1" x14ac:dyDescent="0.3">
      <c r="A26" s="25">
        <v>5</v>
      </c>
      <c r="B26" s="106"/>
      <c r="C26" s="106"/>
      <c r="D26" s="106"/>
      <c r="E26" s="107"/>
      <c r="F26" s="107"/>
      <c r="G26" s="107"/>
    </row>
    <row r="27" spans="1:7" ht="16.5" customHeight="1" x14ac:dyDescent="0.3">
      <c r="A27" s="94">
        <v>6</v>
      </c>
      <c r="B27" s="106"/>
      <c r="C27" s="106"/>
      <c r="D27" s="106"/>
      <c r="E27" s="107"/>
      <c r="F27" s="107"/>
      <c r="G27" s="107"/>
    </row>
    <row r="28" spans="1:7" ht="16.5" customHeight="1" x14ac:dyDescent="0.3">
      <c r="A28" s="94">
        <v>7</v>
      </c>
      <c r="B28" s="106"/>
      <c r="C28" s="106"/>
      <c r="D28" s="106"/>
      <c r="E28" s="107"/>
      <c r="F28" s="107"/>
      <c r="G28" s="107"/>
    </row>
    <row r="29" spans="1:7" ht="16.5" customHeight="1" x14ac:dyDescent="0.3">
      <c r="A29" s="94">
        <v>8</v>
      </c>
      <c r="B29" s="106"/>
      <c r="C29" s="106"/>
      <c r="D29" s="106"/>
      <c r="E29" s="107"/>
      <c r="F29" s="107"/>
      <c r="G29" s="107"/>
    </row>
    <row r="30" spans="1:7" ht="16.5" customHeight="1" x14ac:dyDescent="0.3">
      <c r="A30" s="94">
        <v>9</v>
      </c>
      <c r="B30" s="106"/>
      <c r="C30" s="106"/>
      <c r="D30" s="106"/>
      <c r="E30" s="107"/>
      <c r="F30" s="107"/>
      <c r="G30" s="107"/>
    </row>
    <row r="31" spans="1:7" ht="16.5" customHeight="1" x14ac:dyDescent="0.3">
      <c r="A31" s="94">
        <v>10</v>
      </c>
      <c r="B31" s="106"/>
      <c r="C31" s="106"/>
      <c r="D31" s="106"/>
      <c r="E31" s="107"/>
      <c r="F31" s="107"/>
      <c r="G31" s="107"/>
    </row>
    <row r="32" spans="1:7" ht="16.5" customHeight="1" x14ac:dyDescent="0.3">
      <c r="A32" s="25"/>
      <c r="B32" s="15"/>
      <c r="C32" s="15"/>
      <c r="D32" s="15"/>
      <c r="E32" s="21"/>
      <c r="F32" s="21"/>
      <c r="G32" s="21"/>
    </row>
    <row r="33" spans="1:11" ht="24" customHeight="1" x14ac:dyDescent="0.3">
      <c r="A33" s="115" t="s">
        <v>10</v>
      </c>
      <c r="B33" s="115"/>
      <c r="C33" s="67"/>
      <c r="D33" s="67"/>
      <c r="E33" s="120" t="s">
        <v>11</v>
      </c>
      <c r="F33" s="120"/>
      <c r="G33" s="120"/>
    </row>
    <row r="34" spans="1:11" ht="16.5" customHeight="1" x14ac:dyDescent="0.3">
      <c r="A34" s="19" t="s">
        <v>12</v>
      </c>
      <c r="B34" s="100" t="s">
        <v>13</v>
      </c>
      <c r="C34" s="100"/>
      <c r="D34" s="100"/>
      <c r="E34" s="105">
        <f>(SUM(E21:G31)/10)*40%</f>
        <v>0</v>
      </c>
      <c r="F34" s="105"/>
      <c r="G34" s="105"/>
    </row>
    <row r="35" spans="1:11" ht="16.5" customHeight="1" x14ac:dyDescent="0.3">
      <c r="A35" s="19" t="s">
        <v>14</v>
      </c>
      <c r="B35" s="100" t="s">
        <v>33</v>
      </c>
      <c r="C35" s="100"/>
      <c r="D35" s="100"/>
      <c r="E35" s="105"/>
      <c r="F35" s="105"/>
      <c r="G35" s="105"/>
    </row>
    <row r="36" spans="1:11" ht="16.5" customHeight="1" x14ac:dyDescent="0.3">
      <c r="A36" s="19" t="s">
        <v>16</v>
      </c>
      <c r="B36" s="100" t="s">
        <v>17</v>
      </c>
      <c r="C36" s="100"/>
      <c r="D36" s="100"/>
      <c r="E36" s="99"/>
      <c r="F36" s="99"/>
      <c r="G36" s="99"/>
      <c r="J36" s="68"/>
    </row>
    <row r="37" spans="1:11" ht="16.5" customHeight="1" x14ac:dyDescent="0.3">
      <c r="A37" s="19" t="s">
        <v>19</v>
      </c>
      <c r="B37" s="100" t="s">
        <v>20</v>
      </c>
      <c r="C37" s="100"/>
      <c r="D37" s="100"/>
      <c r="E37" s="102"/>
      <c r="F37" s="102"/>
      <c r="G37" s="102"/>
    </row>
    <row r="38" spans="1:11" ht="16.5" customHeight="1" x14ac:dyDescent="0.3">
      <c r="A38" s="19" t="s">
        <v>21</v>
      </c>
      <c r="B38" s="100" t="s">
        <v>22</v>
      </c>
      <c r="C38" s="100"/>
      <c r="D38" s="100"/>
      <c r="E38" s="102"/>
      <c r="F38" s="102"/>
      <c r="G38" s="102"/>
    </row>
    <row r="39" spans="1:11" ht="16.5" customHeight="1" x14ac:dyDescent="0.3">
      <c r="A39" s="22"/>
      <c r="B39" s="22"/>
      <c r="C39" s="22"/>
      <c r="D39" s="22"/>
      <c r="E39" s="22"/>
    </row>
    <row r="40" spans="1:11" ht="27.95" customHeight="1" x14ac:dyDescent="0.3">
      <c r="A40" s="4"/>
      <c r="B40" s="5" t="s">
        <v>11</v>
      </c>
      <c r="C40" s="4"/>
      <c r="D40" s="5" t="s">
        <v>23</v>
      </c>
      <c r="E40" s="5" t="s">
        <v>24</v>
      </c>
      <c r="F40" s="98" t="s">
        <v>25</v>
      </c>
      <c r="G40" s="98"/>
    </row>
    <row r="41" spans="1:11" ht="16.5" customHeight="1" x14ac:dyDescent="0.3">
      <c r="A41" s="117" t="s">
        <v>26</v>
      </c>
      <c r="B41" s="117"/>
      <c r="C41" s="26"/>
      <c r="D41" s="32">
        <f>SUM('SKM 1'!E41+'SKM 2'!E41+'SKM 3'!E41)</f>
        <v>0</v>
      </c>
      <c r="E41" s="29">
        <f>E34+E35+E36</f>
        <v>0</v>
      </c>
      <c r="F41" s="99">
        <f>SUM(D41:E41)/4</f>
        <v>0</v>
      </c>
      <c r="G41" s="99"/>
    </row>
    <row r="42" spans="1:11" ht="16.5" customHeight="1" x14ac:dyDescent="0.3">
      <c r="A42" s="26"/>
      <c r="B42" s="26"/>
      <c r="C42" s="26"/>
      <c r="D42" s="30"/>
      <c r="E42" s="30"/>
    </row>
    <row r="43" spans="1:11" ht="16.5" customHeight="1" x14ac:dyDescent="0.3">
      <c r="A43" s="26"/>
      <c r="B43" s="26"/>
      <c r="C43" s="26"/>
      <c r="D43" s="31" t="s">
        <v>28</v>
      </c>
      <c r="E43" s="32">
        <f>VLOOKUP(E41,'[1]KESETARAAN SKKM'!E17:F25,2,TRUE)</f>
        <v>0</v>
      </c>
      <c r="F43" s="13" t="s">
        <v>29</v>
      </c>
      <c r="G43" s="33" t="str">
        <f>VLOOKUP(E43,'[1]KESETARAAN SKKM'!E27:F34,2,TRUE)</f>
        <v>F</v>
      </c>
    </row>
    <row r="44" spans="1:11" ht="16.5" customHeight="1" x14ac:dyDescent="0.3">
      <c r="A44" s="22"/>
      <c r="B44" s="22"/>
      <c r="C44" s="22"/>
      <c r="D44" s="31" t="s">
        <v>30</v>
      </c>
      <c r="E44" s="32">
        <f>VLOOKUP(F41,'[1]KESETARAAN SKKM'!E17:F25,2,TRUE)</f>
        <v>0</v>
      </c>
      <c r="F44" s="13" t="s">
        <v>29</v>
      </c>
      <c r="G44" s="33" t="str">
        <f>VLOOKUP(E44,'[1]KESETARAAN SKKM'!E27:F34,2,TRUE)</f>
        <v>F</v>
      </c>
    </row>
    <row r="45" spans="1:11" ht="16.5" customHeight="1" x14ac:dyDescent="0.3">
      <c r="A45" s="22"/>
      <c r="B45" s="22"/>
      <c r="C45" s="22"/>
      <c r="D45" s="22"/>
      <c r="E45" s="22"/>
      <c r="F45" s="22"/>
      <c r="G45" s="22"/>
    </row>
    <row r="46" spans="1:11" ht="16.5" customHeight="1" x14ac:dyDescent="0.3">
      <c r="A46" s="22" t="s">
        <v>31</v>
      </c>
      <c r="B46" s="22"/>
      <c r="C46" s="119" t="str">
        <f>VLOOKUP(G44,'KESETARAAN SKKM'!$I$17:$J$24,2,0)</f>
        <v>BELUM TERAMPIL</v>
      </c>
      <c r="D46" s="119"/>
      <c r="E46" s="22"/>
      <c r="F46" s="22"/>
      <c r="G46" s="22"/>
      <c r="K46" s="69"/>
    </row>
    <row r="47" spans="1:11" ht="16.5" customHeight="1" x14ac:dyDescent="0.3">
      <c r="A47" s="34"/>
      <c r="B47" s="22"/>
      <c r="C47" s="22"/>
      <c r="D47" s="22"/>
      <c r="E47" s="22"/>
      <c r="F47" s="22"/>
      <c r="G47" s="22"/>
    </row>
    <row r="48" spans="1:11" ht="16.5" customHeight="1" x14ac:dyDescent="0.3">
      <c r="A48" s="34"/>
      <c r="B48" s="22"/>
      <c r="C48" s="22"/>
      <c r="D48" s="22"/>
      <c r="E48" s="22"/>
      <c r="F48" s="81"/>
      <c r="G48" s="81"/>
    </row>
    <row r="49" spans="1:5" ht="16.5" customHeight="1" x14ac:dyDescent="0.3">
      <c r="A49" s="70"/>
      <c r="B49" s="71"/>
      <c r="C49" s="70"/>
      <c r="D49" s="70"/>
      <c r="E49" s="70"/>
    </row>
  </sheetData>
  <mergeCells count="38">
    <mergeCell ref="B30:D30"/>
    <mergeCell ref="E30:G30"/>
    <mergeCell ref="B31:D31"/>
    <mergeCell ref="E31:G31"/>
    <mergeCell ref="B27:D27"/>
    <mergeCell ref="E27:G27"/>
    <mergeCell ref="B28:D28"/>
    <mergeCell ref="E28:G28"/>
    <mergeCell ref="B29:D29"/>
    <mergeCell ref="E29:G29"/>
    <mergeCell ref="E38:G38"/>
    <mergeCell ref="E33:G33"/>
    <mergeCell ref="E34:G34"/>
    <mergeCell ref="E35:G35"/>
    <mergeCell ref="E36:G36"/>
    <mergeCell ref="E37:G37"/>
    <mergeCell ref="C46:D46"/>
    <mergeCell ref="B35:D35"/>
    <mergeCell ref="B36:D36"/>
    <mergeCell ref="B37:D37"/>
    <mergeCell ref="B38:D38"/>
    <mergeCell ref="A41:B41"/>
    <mergeCell ref="A33:B33"/>
    <mergeCell ref="F41:G41"/>
    <mergeCell ref="E21:G21"/>
    <mergeCell ref="E22:G22"/>
    <mergeCell ref="E23:G23"/>
    <mergeCell ref="E24:G24"/>
    <mergeCell ref="E25:G25"/>
    <mergeCell ref="E26:G26"/>
    <mergeCell ref="B23:D23"/>
    <mergeCell ref="B21:D21"/>
    <mergeCell ref="B22:D22"/>
    <mergeCell ref="B24:D24"/>
    <mergeCell ref="B25:D25"/>
    <mergeCell ref="B26:D26"/>
    <mergeCell ref="B34:D34"/>
    <mergeCell ref="F40:G40"/>
  </mergeCells>
  <dataValidations disablePrompts="1" count="1">
    <dataValidation type="list" allowBlank="1" showInputMessage="1" showErrorMessage="1" sqref="E37:G38">
      <formula1>"LULUS, GAGAL"</formula1>
    </dataValidation>
  </dataValidations>
  <pageMargins left="0.7" right="0.7" top="0.75" bottom="0.75" header="0.3" footer="0.3"/>
  <pageSetup scale="98" orientation="portrait" r:id="rId1"/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49"/>
  <sheetViews>
    <sheetView tabSelected="1" view="pageBreakPreview" topLeftCell="A19" zoomScaleNormal="100" zoomScaleSheetLayoutView="100" workbookViewId="0">
      <selection activeCell="K11" sqref="K11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6"/>
  </cols>
  <sheetData>
    <row r="11" spans="1:8" ht="24" customHeight="1" x14ac:dyDescent="0.3">
      <c r="A11" s="36" t="s">
        <v>35</v>
      </c>
      <c r="C11" s="36"/>
      <c r="D11" s="36"/>
      <c r="E11" s="36"/>
    </row>
    <row r="12" spans="1:8" ht="16.5" customHeight="1" x14ac:dyDescent="0.3">
      <c r="A12" s="83">
        <v>1</v>
      </c>
      <c r="B12" s="9" t="s">
        <v>0</v>
      </c>
      <c r="C12" s="10" t="s">
        <v>1</v>
      </c>
      <c r="D12" s="96"/>
      <c r="E12" s="87"/>
      <c r="F12" s="88"/>
      <c r="G12" s="13"/>
    </row>
    <row r="13" spans="1:8" ht="16.5" customHeight="1" x14ac:dyDescent="0.3">
      <c r="A13" s="83">
        <v>2</v>
      </c>
      <c r="B13" s="9" t="s">
        <v>2</v>
      </c>
      <c r="C13" s="10" t="s">
        <v>1</v>
      </c>
      <c r="D13" s="97"/>
      <c r="E13" s="88"/>
      <c r="F13" s="91"/>
      <c r="G13" s="91"/>
    </row>
    <row r="14" spans="1:8" ht="16.5" customHeight="1" x14ac:dyDescent="0.3">
      <c r="A14" s="83">
        <v>3</v>
      </c>
      <c r="B14" s="9" t="s">
        <v>3</v>
      </c>
      <c r="C14" s="10" t="s">
        <v>1</v>
      </c>
      <c r="D14" s="72"/>
      <c r="E14" s="91"/>
      <c r="F14" s="86"/>
      <c r="G14" s="86"/>
      <c r="H14" s="73"/>
    </row>
    <row r="15" spans="1:8" ht="16.5" customHeight="1" x14ac:dyDescent="0.3">
      <c r="A15" s="83">
        <v>4</v>
      </c>
      <c r="B15" s="9" t="s">
        <v>4</v>
      </c>
      <c r="C15" s="10" t="s">
        <v>1</v>
      </c>
      <c r="D15" s="86"/>
      <c r="E15" s="86"/>
      <c r="F15" s="89"/>
      <c r="G15" s="89"/>
    </row>
    <row r="16" spans="1:8" s="78" customFormat="1" ht="16.5" customHeight="1" x14ac:dyDescent="0.3">
      <c r="A16" s="83">
        <v>5</v>
      </c>
      <c r="B16" s="9" t="s">
        <v>5</v>
      </c>
      <c r="C16" s="74" t="s">
        <v>1</v>
      </c>
      <c r="D16" s="92"/>
      <c r="E16" s="92"/>
      <c r="F16" s="76"/>
      <c r="G16" s="77"/>
    </row>
    <row r="17" spans="1:7" ht="16.5" customHeight="1" x14ac:dyDescent="0.3">
      <c r="A17" s="83">
        <v>6</v>
      </c>
      <c r="B17" s="9" t="s">
        <v>6</v>
      </c>
      <c r="C17" s="17" t="s">
        <v>1</v>
      </c>
      <c r="D17" s="95"/>
      <c r="E17" s="18"/>
      <c r="F17" s="10"/>
      <c r="G17" s="10"/>
    </row>
    <row r="18" spans="1:7" ht="16.5" customHeight="1" x14ac:dyDescent="0.3">
      <c r="A18" s="83">
        <v>7</v>
      </c>
      <c r="B18" s="9" t="s">
        <v>36</v>
      </c>
      <c r="C18" s="17" t="s">
        <v>1</v>
      </c>
      <c r="D18" s="95"/>
      <c r="E18" s="18"/>
      <c r="F18" s="10"/>
      <c r="G18" s="10"/>
    </row>
    <row r="19" spans="1:7" ht="16.5" customHeight="1" x14ac:dyDescent="0.3">
      <c r="A19" s="83"/>
      <c r="B19" s="10"/>
      <c r="C19" s="10"/>
      <c r="D19" s="10"/>
      <c r="E19" s="10"/>
      <c r="F19" s="79"/>
      <c r="G19" s="79"/>
    </row>
    <row r="20" spans="1:7" s="66" customFormat="1" ht="24" customHeight="1" x14ac:dyDescent="0.25">
      <c r="A20" s="80" t="s">
        <v>7</v>
      </c>
      <c r="C20" s="80"/>
      <c r="D20" s="80"/>
      <c r="E20" s="80"/>
      <c r="F20" s="90"/>
      <c r="G20" s="90"/>
    </row>
    <row r="21" spans="1:7" ht="16.5" customHeight="1" x14ac:dyDescent="0.3">
      <c r="A21" s="93" t="s">
        <v>8</v>
      </c>
      <c r="B21" s="104" t="s">
        <v>37</v>
      </c>
      <c r="C21" s="104"/>
      <c r="D21" s="104"/>
      <c r="E21" s="118" t="s">
        <v>9</v>
      </c>
      <c r="F21" s="118"/>
      <c r="G21" s="118"/>
    </row>
    <row r="22" spans="1:7" ht="16.5" customHeight="1" x14ac:dyDescent="0.3">
      <c r="A22" s="83">
        <v>1</v>
      </c>
      <c r="B22" s="106"/>
      <c r="C22" s="106"/>
      <c r="D22" s="106"/>
      <c r="E22" s="107"/>
      <c r="F22" s="107"/>
      <c r="G22" s="107"/>
    </row>
    <row r="23" spans="1:7" ht="16.5" customHeight="1" x14ac:dyDescent="0.3">
      <c r="A23" s="83">
        <v>2</v>
      </c>
      <c r="B23" s="106"/>
      <c r="C23" s="106"/>
      <c r="D23" s="106"/>
      <c r="E23" s="107"/>
      <c r="F23" s="107"/>
      <c r="G23" s="107"/>
    </row>
    <row r="24" spans="1:7" ht="16.5" customHeight="1" x14ac:dyDescent="0.3">
      <c r="A24" s="83">
        <v>3</v>
      </c>
      <c r="B24" s="106"/>
      <c r="C24" s="106"/>
      <c r="D24" s="106"/>
      <c r="E24" s="107"/>
      <c r="F24" s="107"/>
      <c r="G24" s="107"/>
    </row>
    <row r="25" spans="1:7" ht="16.5" customHeight="1" x14ac:dyDescent="0.3">
      <c r="A25" s="83">
        <v>4</v>
      </c>
      <c r="B25" s="106"/>
      <c r="C25" s="106"/>
      <c r="D25" s="106"/>
      <c r="E25" s="107"/>
      <c r="F25" s="107"/>
      <c r="G25" s="107"/>
    </row>
    <row r="26" spans="1:7" ht="16.5" customHeight="1" x14ac:dyDescent="0.3">
      <c r="A26" s="83">
        <v>5</v>
      </c>
      <c r="B26" s="106"/>
      <c r="C26" s="106"/>
      <c r="D26" s="106"/>
      <c r="E26" s="107"/>
      <c r="F26" s="107"/>
      <c r="G26" s="107"/>
    </row>
    <row r="27" spans="1:7" ht="16.5" customHeight="1" x14ac:dyDescent="0.3">
      <c r="A27" s="94">
        <v>6</v>
      </c>
      <c r="B27" s="106"/>
      <c r="C27" s="106"/>
      <c r="D27" s="106"/>
      <c r="E27" s="107"/>
      <c r="F27" s="107"/>
      <c r="G27" s="107"/>
    </row>
    <row r="28" spans="1:7" ht="16.5" customHeight="1" x14ac:dyDescent="0.3">
      <c r="A28" s="94">
        <v>7</v>
      </c>
      <c r="B28" s="106"/>
      <c r="C28" s="106"/>
      <c r="D28" s="106"/>
      <c r="E28" s="107"/>
      <c r="F28" s="107"/>
      <c r="G28" s="107"/>
    </row>
    <row r="29" spans="1:7" ht="16.5" customHeight="1" x14ac:dyDescent="0.3">
      <c r="A29" s="94">
        <v>8</v>
      </c>
      <c r="B29" s="106"/>
      <c r="C29" s="106"/>
      <c r="D29" s="106"/>
      <c r="E29" s="107"/>
      <c r="F29" s="107"/>
      <c r="G29" s="107"/>
    </row>
    <row r="30" spans="1:7" ht="16.5" customHeight="1" x14ac:dyDescent="0.3">
      <c r="A30" s="94">
        <v>9</v>
      </c>
      <c r="B30" s="106"/>
      <c r="C30" s="106"/>
      <c r="D30" s="106"/>
      <c r="E30" s="107"/>
      <c r="F30" s="107"/>
      <c r="G30" s="107"/>
    </row>
    <row r="31" spans="1:7" ht="16.5" customHeight="1" x14ac:dyDescent="0.3">
      <c r="A31" s="94">
        <v>10</v>
      </c>
      <c r="B31" s="106"/>
      <c r="C31" s="106"/>
      <c r="D31" s="106"/>
      <c r="E31" s="107"/>
      <c r="F31" s="107"/>
      <c r="G31" s="107"/>
    </row>
    <row r="32" spans="1:7" ht="16.5" customHeight="1" x14ac:dyDescent="0.3">
      <c r="A32" s="83"/>
      <c r="B32" s="86"/>
      <c r="C32" s="86"/>
      <c r="D32" s="86"/>
      <c r="E32" s="85"/>
      <c r="F32" s="85"/>
      <c r="G32" s="85"/>
    </row>
    <row r="33" spans="1:11" ht="24" customHeight="1" x14ac:dyDescent="0.3">
      <c r="A33" s="115" t="s">
        <v>10</v>
      </c>
      <c r="B33" s="115"/>
      <c r="C33" s="67"/>
      <c r="D33" s="67"/>
      <c r="E33" s="120" t="s">
        <v>11</v>
      </c>
      <c r="F33" s="120"/>
      <c r="G33" s="120"/>
    </row>
    <row r="34" spans="1:11" ht="16.5" customHeight="1" x14ac:dyDescent="0.3">
      <c r="A34" s="93" t="s">
        <v>12</v>
      </c>
      <c r="B34" s="100" t="s">
        <v>13</v>
      </c>
      <c r="C34" s="100"/>
      <c r="D34" s="100"/>
      <c r="E34" s="105">
        <f>(SUM(E21:G31)/10)*40%</f>
        <v>0</v>
      </c>
      <c r="F34" s="105"/>
      <c r="G34" s="105"/>
    </row>
    <row r="35" spans="1:11" ht="16.5" customHeight="1" x14ac:dyDescent="0.3">
      <c r="A35" s="93" t="s">
        <v>14</v>
      </c>
      <c r="B35" s="100" t="s">
        <v>33</v>
      </c>
      <c r="C35" s="100"/>
      <c r="D35" s="100"/>
      <c r="E35" s="105"/>
      <c r="F35" s="105"/>
      <c r="G35" s="105"/>
    </row>
    <row r="36" spans="1:11" ht="16.5" customHeight="1" x14ac:dyDescent="0.3">
      <c r="A36" s="93" t="s">
        <v>16</v>
      </c>
      <c r="B36" s="100" t="s">
        <v>17</v>
      </c>
      <c r="C36" s="100"/>
      <c r="D36" s="100"/>
      <c r="E36" s="99"/>
      <c r="F36" s="99"/>
      <c r="G36" s="99"/>
      <c r="J36" s="68"/>
    </row>
    <row r="37" spans="1:11" ht="16.5" customHeight="1" x14ac:dyDescent="0.3">
      <c r="A37" s="93" t="s">
        <v>19</v>
      </c>
      <c r="B37" s="100" t="s">
        <v>20</v>
      </c>
      <c r="C37" s="100"/>
      <c r="D37" s="100"/>
      <c r="E37" s="102"/>
      <c r="F37" s="102"/>
      <c r="G37" s="102"/>
    </row>
    <row r="38" spans="1:11" ht="16.5" customHeight="1" x14ac:dyDescent="0.3">
      <c r="A38" s="93" t="s">
        <v>21</v>
      </c>
      <c r="B38" s="100" t="s">
        <v>22</v>
      </c>
      <c r="C38" s="100"/>
      <c r="D38" s="100"/>
      <c r="E38" s="102"/>
      <c r="F38" s="102"/>
      <c r="G38" s="102"/>
    </row>
    <row r="39" spans="1:11" ht="16.5" customHeight="1" x14ac:dyDescent="0.3">
      <c r="A39" s="22"/>
      <c r="B39" s="22"/>
      <c r="C39" s="22"/>
      <c r="D39" s="22"/>
      <c r="E39" s="22"/>
    </row>
    <row r="40" spans="1:11" ht="27.95" customHeight="1" x14ac:dyDescent="0.3">
      <c r="A40" s="4"/>
      <c r="B40" s="84" t="s">
        <v>11</v>
      </c>
      <c r="C40" s="4"/>
      <c r="D40" s="84" t="s">
        <v>23</v>
      </c>
      <c r="E40" s="84" t="s">
        <v>24</v>
      </c>
      <c r="F40" s="98" t="s">
        <v>25</v>
      </c>
      <c r="G40" s="98"/>
    </row>
    <row r="41" spans="1:11" ht="16.5" customHeight="1" x14ac:dyDescent="0.3">
      <c r="A41" s="117" t="s">
        <v>26</v>
      </c>
      <c r="B41" s="117"/>
      <c r="C41" s="26"/>
      <c r="D41" s="32">
        <f>SUM('SKM 1'!E41+'SKM 2'!E41+'SKM 3'!E41+DKM!E41)</f>
        <v>0</v>
      </c>
      <c r="E41" s="82">
        <f>E34+E35+E36</f>
        <v>0</v>
      </c>
      <c r="F41" s="99">
        <f>SUM(D41:E41)/5</f>
        <v>0</v>
      </c>
      <c r="G41" s="99"/>
    </row>
    <row r="42" spans="1:11" ht="16.5" customHeight="1" x14ac:dyDescent="0.3">
      <c r="A42" s="26"/>
      <c r="B42" s="26"/>
      <c r="C42" s="26"/>
      <c r="D42" s="30"/>
      <c r="E42" s="30"/>
    </row>
    <row r="43" spans="1:11" ht="16.5" customHeight="1" x14ac:dyDescent="0.3">
      <c r="A43" s="26"/>
      <c r="B43" s="26"/>
      <c r="C43" s="26"/>
      <c r="D43" s="31" t="s">
        <v>28</v>
      </c>
      <c r="E43" s="32">
        <f>VLOOKUP(E41,'[1]KESETARAAN SKKM'!E17:F25,2,TRUE)</f>
        <v>0</v>
      </c>
      <c r="F43" s="13" t="s">
        <v>29</v>
      </c>
      <c r="G43" s="33" t="str">
        <f>VLOOKUP(E43,'[1]KESETARAAN SKKM'!E27:F34,2,TRUE)</f>
        <v>F</v>
      </c>
    </row>
    <row r="44" spans="1:11" ht="16.5" customHeight="1" x14ac:dyDescent="0.3">
      <c r="A44" s="22"/>
      <c r="B44" s="22"/>
      <c r="C44" s="22"/>
      <c r="D44" s="31" t="s">
        <v>30</v>
      </c>
      <c r="E44" s="32">
        <f>VLOOKUP(F41,'[1]KESETARAAN SKKM'!E17:F25,2,TRUE)</f>
        <v>0</v>
      </c>
      <c r="F44" s="13" t="s">
        <v>29</v>
      </c>
      <c r="G44" s="33" t="str">
        <f>VLOOKUP(E44,'[1]KESETARAAN SKKM'!E27:F34,2,TRUE)</f>
        <v>F</v>
      </c>
    </row>
    <row r="45" spans="1:11" ht="16.5" customHeight="1" x14ac:dyDescent="0.3">
      <c r="A45" s="22"/>
      <c r="B45" s="22"/>
      <c r="C45" s="22"/>
      <c r="D45" s="22"/>
      <c r="E45" s="22"/>
      <c r="F45" s="22"/>
      <c r="G45" s="22"/>
    </row>
    <row r="46" spans="1:11" ht="16.5" customHeight="1" x14ac:dyDescent="0.3">
      <c r="A46" s="22" t="s">
        <v>31</v>
      </c>
      <c r="B46" s="22"/>
      <c r="C46" s="119" t="str">
        <f>VLOOKUP(G44,'KESETARAAN SKKM'!$I$17:$J$24,2,0)</f>
        <v>BELUM TERAMPIL</v>
      </c>
      <c r="D46" s="119"/>
      <c r="E46" s="22"/>
      <c r="F46" s="22"/>
      <c r="G46" s="22"/>
      <c r="K46" s="69"/>
    </row>
    <row r="47" spans="1:11" ht="16.5" customHeight="1" x14ac:dyDescent="0.3">
      <c r="A47" s="34"/>
      <c r="B47" s="22"/>
      <c r="C47" s="22"/>
      <c r="D47" s="22"/>
      <c r="E47" s="22"/>
      <c r="F47" s="22"/>
      <c r="G47" s="22"/>
    </row>
    <row r="48" spans="1:11" ht="16.5" customHeight="1" x14ac:dyDescent="0.3">
      <c r="A48" s="34"/>
      <c r="B48" s="22"/>
      <c r="C48" s="22"/>
      <c r="D48" s="22"/>
      <c r="E48" s="22"/>
      <c r="F48" s="81"/>
      <c r="G48" s="81"/>
    </row>
    <row r="49" spans="1:5" ht="16.5" customHeight="1" x14ac:dyDescent="0.3">
      <c r="A49" s="70"/>
      <c r="B49" s="71"/>
      <c r="C49" s="70"/>
      <c r="D49" s="70"/>
      <c r="E49" s="70"/>
    </row>
  </sheetData>
  <mergeCells count="38">
    <mergeCell ref="B30:D30"/>
    <mergeCell ref="E30:G30"/>
    <mergeCell ref="B31:D31"/>
    <mergeCell ref="E31:G31"/>
    <mergeCell ref="B27:D27"/>
    <mergeCell ref="E27:G27"/>
    <mergeCell ref="B28:D28"/>
    <mergeCell ref="E28:G28"/>
    <mergeCell ref="B29:D29"/>
    <mergeCell ref="E29:G29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A33:B33"/>
    <mergeCell ref="E33:G33"/>
    <mergeCell ref="B34:D34"/>
    <mergeCell ref="E34:G34"/>
    <mergeCell ref="B35:D35"/>
    <mergeCell ref="E35:G35"/>
    <mergeCell ref="F40:G40"/>
    <mergeCell ref="A41:B41"/>
    <mergeCell ref="F41:G41"/>
    <mergeCell ref="C46:D46"/>
    <mergeCell ref="B36:D36"/>
    <mergeCell ref="E36:G36"/>
    <mergeCell ref="B37:D37"/>
    <mergeCell ref="E37:G37"/>
    <mergeCell ref="B38:D38"/>
    <mergeCell ref="E38:G38"/>
  </mergeCells>
  <dataValidations count="1">
    <dataValidation type="list" allowBlank="1" showInputMessage="1" showErrorMessage="1" sqref="E37:G38">
      <formula1>"LULUS, GAGAL"</formula1>
    </dataValidation>
  </dataValidations>
  <pageMargins left="0.7" right="0.7" top="0.75" bottom="0.75" header="0.3" footer="0.3"/>
  <pageSetup scale="98" orientation="portrait" r:id="rId1"/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1"/>
  <sheetViews>
    <sheetView showGridLines="0" zoomScale="70" zoomScaleNormal="70" workbookViewId="0">
      <selection activeCell="B41" sqref="B41"/>
    </sheetView>
  </sheetViews>
  <sheetFormatPr defaultRowHeight="15.75" x14ac:dyDescent="0.25"/>
  <cols>
    <col min="1" max="1" width="25.28515625" style="40" customWidth="1"/>
    <col min="2" max="3" width="14.7109375" style="40" customWidth="1"/>
    <col min="4" max="4" width="24" style="40" customWidth="1"/>
    <col min="5" max="5" width="29.28515625" style="40" customWidth="1"/>
    <col min="6" max="9" width="9.140625" style="1"/>
    <col min="10" max="10" width="29.7109375" style="1" customWidth="1"/>
    <col min="11" max="14" width="8.28515625" style="1" customWidth="1"/>
    <col min="15" max="16384" width="9.140625" style="1"/>
  </cols>
  <sheetData>
    <row r="1" spans="1:14" x14ac:dyDescent="0.25">
      <c r="A1" s="39" t="s">
        <v>39</v>
      </c>
    </row>
    <row r="2" spans="1:14" x14ac:dyDescent="0.25">
      <c r="A2" s="39"/>
    </row>
    <row r="4" spans="1:14" ht="36" customHeight="1" x14ac:dyDescent="0.25">
      <c r="A4" s="41" t="s">
        <v>40</v>
      </c>
      <c r="B4" s="125" t="s">
        <v>41</v>
      </c>
      <c r="C4" s="125"/>
      <c r="D4" s="125"/>
      <c r="E4" s="125"/>
      <c r="F4" s="42"/>
    </row>
    <row r="5" spans="1:14" ht="32.25" customHeight="1" x14ac:dyDescent="0.25">
      <c r="A5" s="43" t="s">
        <v>42</v>
      </c>
      <c r="B5" s="125" t="s">
        <v>43</v>
      </c>
      <c r="C5" s="125"/>
      <c r="D5" s="43" t="s">
        <v>44</v>
      </c>
      <c r="E5" s="44" t="s">
        <v>45</v>
      </c>
      <c r="F5" s="45"/>
    </row>
    <row r="6" spans="1:14" ht="30" customHeight="1" x14ac:dyDescent="0.25">
      <c r="A6" s="126" t="s">
        <v>46</v>
      </c>
      <c r="B6" s="46" t="s">
        <v>12</v>
      </c>
      <c r="C6" s="47">
        <v>4</v>
      </c>
      <c r="D6" s="46" t="s">
        <v>47</v>
      </c>
      <c r="E6" s="127" t="s">
        <v>48</v>
      </c>
      <c r="F6" s="48"/>
    </row>
    <row r="7" spans="1:14" ht="30" customHeight="1" x14ac:dyDescent="0.25">
      <c r="A7" s="126"/>
      <c r="B7" s="46" t="s">
        <v>49</v>
      </c>
      <c r="C7" s="47">
        <v>3.7</v>
      </c>
      <c r="D7" s="46" t="s">
        <v>50</v>
      </c>
      <c r="E7" s="128"/>
      <c r="F7" s="48"/>
    </row>
    <row r="8" spans="1:14" ht="30" customHeight="1" x14ac:dyDescent="0.25">
      <c r="A8" s="129" t="s">
        <v>51</v>
      </c>
      <c r="B8" s="49" t="s">
        <v>52</v>
      </c>
      <c r="C8" s="50">
        <v>3.3</v>
      </c>
      <c r="D8" s="49" t="s">
        <v>53</v>
      </c>
      <c r="E8" s="130" t="s">
        <v>54</v>
      </c>
      <c r="F8" s="48"/>
    </row>
    <row r="9" spans="1:14" ht="30" customHeight="1" x14ac:dyDescent="0.25">
      <c r="A9" s="129"/>
      <c r="B9" s="49" t="s">
        <v>14</v>
      </c>
      <c r="C9" s="50">
        <v>3</v>
      </c>
      <c r="D9" s="49" t="s">
        <v>55</v>
      </c>
      <c r="E9" s="131"/>
      <c r="F9" s="48"/>
    </row>
    <row r="10" spans="1:14" ht="30" customHeight="1" x14ac:dyDescent="0.25">
      <c r="A10" s="129"/>
      <c r="B10" s="49" t="s">
        <v>56</v>
      </c>
      <c r="C10" s="50">
        <v>2.7</v>
      </c>
      <c r="D10" s="49" t="s">
        <v>57</v>
      </c>
      <c r="E10" s="132"/>
      <c r="F10" s="48"/>
    </row>
    <row r="11" spans="1:14" ht="30" customHeight="1" x14ac:dyDescent="0.25">
      <c r="A11" s="129"/>
      <c r="B11" s="49" t="s">
        <v>58</v>
      </c>
      <c r="C11" s="50">
        <v>2.2999999999999998</v>
      </c>
      <c r="D11" s="49" t="s">
        <v>59</v>
      </c>
      <c r="E11" s="130" t="s">
        <v>34</v>
      </c>
      <c r="F11" s="48"/>
    </row>
    <row r="12" spans="1:14" ht="30" customHeight="1" thickBot="1" x14ac:dyDescent="0.3">
      <c r="A12" s="129"/>
      <c r="B12" s="49" t="s">
        <v>16</v>
      </c>
      <c r="C12" s="50">
        <v>2</v>
      </c>
      <c r="D12" s="49" t="s">
        <v>60</v>
      </c>
      <c r="E12" s="132"/>
      <c r="F12" s="48"/>
    </row>
    <row r="13" spans="1:14" ht="67.5" customHeight="1" thickBot="1" x14ac:dyDescent="0.3">
      <c r="A13" s="51" t="s">
        <v>61</v>
      </c>
      <c r="B13" s="51" t="s">
        <v>62</v>
      </c>
      <c r="C13" s="52">
        <v>0</v>
      </c>
      <c r="D13" s="51" t="s">
        <v>63</v>
      </c>
      <c r="E13" s="51" t="s">
        <v>64</v>
      </c>
      <c r="F13" s="48"/>
      <c r="K13" s="53"/>
      <c r="L13" s="53"/>
      <c r="M13" s="53"/>
      <c r="N13" s="53"/>
    </row>
    <row r="14" spans="1:14" ht="22.5" thickTop="1" thickBot="1" x14ac:dyDescent="0.3">
      <c r="A14" s="54"/>
      <c r="B14" s="54"/>
      <c r="C14" s="54"/>
      <c r="D14" s="54"/>
      <c r="E14" s="54"/>
      <c r="F14" s="48"/>
      <c r="G14" s="2"/>
      <c r="K14" s="55"/>
      <c r="L14" s="55"/>
      <c r="M14" s="55"/>
      <c r="N14" s="121"/>
    </row>
    <row r="15" spans="1:14" ht="21.75" thickBot="1" x14ac:dyDescent="0.3">
      <c r="A15" s="54"/>
      <c r="B15" s="54"/>
      <c r="C15" s="54"/>
      <c r="D15" s="54"/>
      <c r="E15" s="54"/>
      <c r="F15" s="48"/>
      <c r="K15" s="56"/>
      <c r="L15" s="56"/>
      <c r="M15" s="56"/>
      <c r="N15" s="122"/>
    </row>
    <row r="16" spans="1:14" ht="21.75" thickBot="1" x14ac:dyDescent="0.3">
      <c r="A16" s="57">
        <v>100</v>
      </c>
      <c r="B16" s="47">
        <v>4</v>
      </c>
      <c r="C16" s="46" t="s">
        <v>12</v>
      </c>
      <c r="D16" s="54"/>
      <c r="E16" s="54"/>
      <c r="F16" s="48"/>
      <c r="K16" s="56"/>
      <c r="L16" s="56"/>
      <c r="M16" s="56"/>
      <c r="N16" s="123"/>
    </row>
    <row r="17" spans="1:14" ht="21.75" thickBot="1" x14ac:dyDescent="0.3">
      <c r="A17" s="57">
        <v>99</v>
      </c>
      <c r="B17" s="47">
        <v>4</v>
      </c>
      <c r="C17" s="46" t="s">
        <v>12</v>
      </c>
      <c r="D17" s="54"/>
      <c r="E17" s="57">
        <v>0</v>
      </c>
      <c r="F17" s="52">
        <v>0</v>
      </c>
      <c r="I17" s="58" t="s">
        <v>62</v>
      </c>
      <c r="J17" s="59" t="s">
        <v>64</v>
      </c>
      <c r="K17" s="60"/>
      <c r="L17" s="56"/>
      <c r="M17" s="56"/>
      <c r="N17" s="124"/>
    </row>
    <row r="18" spans="1:14" ht="21.75" thickBot="1" x14ac:dyDescent="0.3">
      <c r="A18" s="61">
        <v>98</v>
      </c>
      <c r="B18" s="47">
        <v>4</v>
      </c>
      <c r="C18" s="46" t="s">
        <v>12</v>
      </c>
      <c r="E18" s="57">
        <v>60</v>
      </c>
      <c r="F18" s="50">
        <v>2</v>
      </c>
      <c r="I18" s="58" t="s">
        <v>16</v>
      </c>
      <c r="J18" s="59" t="s">
        <v>34</v>
      </c>
      <c r="K18" s="60"/>
      <c r="L18" s="56"/>
      <c r="M18" s="56"/>
      <c r="N18" s="122"/>
    </row>
    <row r="19" spans="1:14" ht="21.75" thickBot="1" x14ac:dyDescent="0.3">
      <c r="A19" s="57">
        <v>97</v>
      </c>
      <c r="B19" s="47">
        <v>4</v>
      </c>
      <c r="C19" s="46" t="s">
        <v>12</v>
      </c>
      <c r="E19" s="57">
        <v>70</v>
      </c>
      <c r="F19" s="50">
        <v>2.2999999999999998</v>
      </c>
      <c r="I19" s="58" t="s">
        <v>58</v>
      </c>
      <c r="J19" s="59" t="s">
        <v>34</v>
      </c>
      <c r="K19" s="60"/>
      <c r="L19" s="56"/>
      <c r="M19" s="56"/>
      <c r="N19" s="123"/>
    </row>
    <row r="20" spans="1:14" ht="21.75" thickBot="1" x14ac:dyDescent="0.3">
      <c r="A20" s="57">
        <v>96</v>
      </c>
      <c r="B20" s="47">
        <v>4</v>
      </c>
      <c r="C20" s="46" t="s">
        <v>12</v>
      </c>
      <c r="E20" s="57">
        <v>75</v>
      </c>
      <c r="F20" s="50">
        <v>2.7</v>
      </c>
      <c r="I20" s="58" t="s">
        <v>56</v>
      </c>
      <c r="J20" s="59" t="s">
        <v>54</v>
      </c>
      <c r="K20" s="60"/>
      <c r="L20" s="56"/>
      <c r="M20" s="56"/>
      <c r="N20" s="122"/>
    </row>
    <row r="21" spans="1:14" ht="21.75" thickBot="1" x14ac:dyDescent="0.3">
      <c r="A21" s="61">
        <v>95</v>
      </c>
      <c r="B21" s="47">
        <v>4</v>
      </c>
      <c r="C21" s="46" t="s">
        <v>12</v>
      </c>
      <c r="E21" s="61">
        <v>80</v>
      </c>
      <c r="F21" s="50">
        <v>3</v>
      </c>
      <c r="I21" s="58" t="s">
        <v>14</v>
      </c>
      <c r="J21" s="59" t="s">
        <v>54</v>
      </c>
      <c r="K21" s="60"/>
      <c r="L21" s="56"/>
      <c r="M21" s="56"/>
      <c r="N21" s="56"/>
    </row>
    <row r="22" spans="1:14" x14ac:dyDescent="0.25">
      <c r="A22" s="57">
        <v>94</v>
      </c>
      <c r="B22" s="47">
        <v>3.7</v>
      </c>
      <c r="C22" s="46" t="s">
        <v>49</v>
      </c>
      <c r="E22" s="57">
        <v>85</v>
      </c>
      <c r="F22" s="50">
        <v>3.3</v>
      </c>
      <c r="I22" s="58" t="s">
        <v>52</v>
      </c>
      <c r="J22" s="59" t="s">
        <v>54</v>
      </c>
      <c r="K22" s="62"/>
      <c r="L22" s="62"/>
      <c r="M22" s="62"/>
      <c r="N22" s="62"/>
    </row>
    <row r="23" spans="1:14" x14ac:dyDescent="0.25">
      <c r="A23" s="57">
        <v>93</v>
      </c>
      <c r="B23" s="47">
        <v>3.7</v>
      </c>
      <c r="C23" s="46" t="s">
        <v>49</v>
      </c>
      <c r="E23" s="57">
        <v>90</v>
      </c>
      <c r="F23" s="47">
        <v>3.7</v>
      </c>
      <c r="I23" s="58" t="s">
        <v>49</v>
      </c>
      <c r="J23" s="59" t="s">
        <v>48</v>
      </c>
    </row>
    <row r="24" spans="1:14" x14ac:dyDescent="0.25">
      <c r="A24" s="61">
        <v>92</v>
      </c>
      <c r="B24" s="47">
        <v>3.7</v>
      </c>
      <c r="C24" s="46" t="s">
        <v>49</v>
      </c>
      <c r="E24" s="57">
        <v>95</v>
      </c>
      <c r="F24" s="63">
        <v>4</v>
      </c>
      <c r="I24" s="58" t="s">
        <v>12</v>
      </c>
      <c r="J24" s="59" t="s">
        <v>48</v>
      </c>
    </row>
    <row r="25" spans="1:14" x14ac:dyDescent="0.25">
      <c r="A25" s="57">
        <v>91</v>
      </c>
      <c r="B25" s="47">
        <v>3.7</v>
      </c>
      <c r="C25" s="46" t="s">
        <v>49</v>
      </c>
      <c r="E25" s="57">
        <v>100</v>
      </c>
      <c r="F25" s="47">
        <v>4</v>
      </c>
    </row>
    <row r="26" spans="1:14" x14ac:dyDescent="0.25">
      <c r="A26" s="57">
        <v>90</v>
      </c>
      <c r="B26" s="47">
        <v>3.7</v>
      </c>
      <c r="C26" s="46" t="s">
        <v>49</v>
      </c>
    </row>
    <row r="27" spans="1:14" x14ac:dyDescent="0.25">
      <c r="A27" s="61">
        <v>89</v>
      </c>
      <c r="B27" s="50">
        <v>3.3</v>
      </c>
      <c r="C27" s="49" t="s">
        <v>52</v>
      </c>
      <c r="E27" s="64">
        <v>0</v>
      </c>
      <c r="F27" s="58" t="s">
        <v>62</v>
      </c>
    </row>
    <row r="28" spans="1:14" x14ac:dyDescent="0.25">
      <c r="A28" s="57">
        <v>88</v>
      </c>
      <c r="B28" s="50">
        <v>3.3</v>
      </c>
      <c r="C28" s="49" t="s">
        <v>52</v>
      </c>
      <c r="E28" s="64">
        <v>2</v>
      </c>
      <c r="F28" s="58" t="s">
        <v>16</v>
      </c>
    </row>
    <row r="29" spans="1:14" x14ac:dyDescent="0.25">
      <c r="A29" s="57">
        <v>87</v>
      </c>
      <c r="B29" s="50">
        <v>3.3</v>
      </c>
      <c r="C29" s="49" t="s">
        <v>52</v>
      </c>
      <c r="E29" s="64">
        <v>2.2999999999999998</v>
      </c>
      <c r="F29" s="58" t="s">
        <v>58</v>
      </c>
    </row>
    <row r="30" spans="1:14" x14ac:dyDescent="0.25">
      <c r="A30" s="61">
        <v>86</v>
      </c>
      <c r="B30" s="50">
        <v>3.3</v>
      </c>
      <c r="C30" s="49" t="s">
        <v>52</v>
      </c>
      <c r="E30" s="64">
        <v>2.7</v>
      </c>
      <c r="F30" s="58" t="s">
        <v>56</v>
      </c>
    </row>
    <row r="31" spans="1:14" x14ac:dyDescent="0.25">
      <c r="A31" s="57">
        <v>85</v>
      </c>
      <c r="B31" s="50">
        <v>3.3</v>
      </c>
      <c r="C31" s="49" t="s">
        <v>52</v>
      </c>
      <c r="E31" s="64">
        <v>3</v>
      </c>
      <c r="F31" s="58" t="s">
        <v>14</v>
      </c>
    </row>
    <row r="32" spans="1:14" x14ac:dyDescent="0.25">
      <c r="A32" s="57">
        <v>84</v>
      </c>
      <c r="B32" s="50">
        <v>3</v>
      </c>
      <c r="C32" s="49" t="s">
        <v>14</v>
      </c>
      <c r="E32" s="64">
        <v>3.3</v>
      </c>
      <c r="F32" s="58" t="s">
        <v>52</v>
      </c>
    </row>
    <row r="33" spans="1:6" x14ac:dyDescent="0.25">
      <c r="A33" s="61">
        <v>83</v>
      </c>
      <c r="B33" s="50">
        <v>3</v>
      </c>
      <c r="C33" s="49" t="s">
        <v>14</v>
      </c>
      <c r="E33" s="64">
        <v>3.7</v>
      </c>
      <c r="F33" s="58" t="s">
        <v>49</v>
      </c>
    </row>
    <row r="34" spans="1:6" x14ac:dyDescent="0.25">
      <c r="A34" s="57">
        <v>82</v>
      </c>
      <c r="B34" s="50">
        <v>3</v>
      </c>
      <c r="C34" s="49" t="s">
        <v>14</v>
      </c>
      <c r="E34" s="64">
        <v>4</v>
      </c>
      <c r="F34" s="58" t="s">
        <v>12</v>
      </c>
    </row>
    <row r="35" spans="1:6" x14ac:dyDescent="0.25">
      <c r="A35" s="57">
        <v>81</v>
      </c>
      <c r="B35" s="50">
        <v>3</v>
      </c>
      <c r="C35" s="49" t="s">
        <v>14</v>
      </c>
      <c r="E35" s="58"/>
      <c r="F35" s="64"/>
    </row>
    <row r="36" spans="1:6" x14ac:dyDescent="0.25">
      <c r="A36" s="61">
        <v>80</v>
      </c>
      <c r="B36" s="50">
        <v>3</v>
      </c>
      <c r="C36" s="49" t="s">
        <v>14</v>
      </c>
    </row>
    <row r="37" spans="1:6" x14ac:dyDescent="0.25">
      <c r="A37" s="57">
        <v>79</v>
      </c>
      <c r="B37" s="50">
        <v>2.7</v>
      </c>
      <c r="C37" s="49" t="s">
        <v>56</v>
      </c>
    </row>
    <row r="38" spans="1:6" x14ac:dyDescent="0.25">
      <c r="A38" s="57">
        <v>78</v>
      </c>
      <c r="B38" s="50">
        <v>2.7</v>
      </c>
      <c r="C38" s="49" t="s">
        <v>56</v>
      </c>
    </row>
    <row r="39" spans="1:6" x14ac:dyDescent="0.25">
      <c r="A39" s="61">
        <v>77</v>
      </c>
      <c r="B39" s="50">
        <v>2.7</v>
      </c>
      <c r="C39" s="49" t="s">
        <v>56</v>
      </c>
    </row>
    <row r="40" spans="1:6" x14ac:dyDescent="0.25">
      <c r="A40" s="57">
        <v>76</v>
      </c>
      <c r="B40" s="50">
        <v>2.7</v>
      </c>
      <c r="C40" s="49" t="s">
        <v>56</v>
      </c>
    </row>
    <row r="41" spans="1:6" x14ac:dyDescent="0.25">
      <c r="A41" s="57">
        <v>75</v>
      </c>
      <c r="B41" s="50">
        <v>2.7</v>
      </c>
      <c r="C41" s="49" t="s">
        <v>56</v>
      </c>
    </row>
    <row r="42" spans="1:6" x14ac:dyDescent="0.25">
      <c r="A42" s="61">
        <v>74</v>
      </c>
      <c r="B42" s="50">
        <v>2.2999999999999998</v>
      </c>
      <c r="C42" s="49" t="s">
        <v>58</v>
      </c>
    </row>
    <row r="43" spans="1:6" x14ac:dyDescent="0.25">
      <c r="A43" s="57">
        <v>73</v>
      </c>
      <c r="B43" s="50">
        <v>2.2999999999999998</v>
      </c>
      <c r="C43" s="49" t="s">
        <v>58</v>
      </c>
    </row>
    <row r="44" spans="1:6" x14ac:dyDescent="0.25">
      <c r="A44" s="57">
        <v>72</v>
      </c>
      <c r="B44" s="50">
        <v>2.2999999999999998</v>
      </c>
      <c r="C44" s="49" t="s">
        <v>58</v>
      </c>
    </row>
    <row r="45" spans="1:6" x14ac:dyDescent="0.25">
      <c r="A45" s="61">
        <v>71</v>
      </c>
      <c r="B45" s="50">
        <v>2.2999999999999998</v>
      </c>
      <c r="C45" s="49" t="s">
        <v>58</v>
      </c>
    </row>
    <row r="46" spans="1:6" x14ac:dyDescent="0.25">
      <c r="A46" s="57">
        <v>70</v>
      </c>
      <c r="B46" s="50">
        <v>2.2999999999999998</v>
      </c>
      <c r="C46" s="49" t="s">
        <v>58</v>
      </c>
    </row>
    <row r="47" spans="1:6" x14ac:dyDescent="0.25">
      <c r="A47" s="57">
        <v>69</v>
      </c>
      <c r="B47" s="50">
        <v>2</v>
      </c>
      <c r="C47" s="49" t="s">
        <v>16</v>
      </c>
    </row>
    <row r="48" spans="1:6" x14ac:dyDescent="0.25">
      <c r="A48" s="61">
        <v>68</v>
      </c>
      <c r="B48" s="50">
        <v>2</v>
      </c>
      <c r="C48" s="49" t="s">
        <v>16</v>
      </c>
    </row>
    <row r="49" spans="1:3" x14ac:dyDescent="0.25">
      <c r="A49" s="57">
        <v>67</v>
      </c>
      <c r="B49" s="50">
        <v>2</v>
      </c>
      <c r="C49" s="49" t="s">
        <v>16</v>
      </c>
    </row>
    <row r="50" spans="1:3" x14ac:dyDescent="0.25">
      <c r="A50" s="57">
        <v>66</v>
      </c>
      <c r="B50" s="50">
        <v>2</v>
      </c>
      <c r="C50" s="49" t="s">
        <v>16</v>
      </c>
    </row>
    <row r="51" spans="1:3" x14ac:dyDescent="0.25">
      <c r="A51" s="61">
        <v>65</v>
      </c>
      <c r="B51" s="50">
        <v>2</v>
      </c>
      <c r="C51" s="49" t="s">
        <v>16</v>
      </c>
    </row>
    <row r="52" spans="1:3" x14ac:dyDescent="0.25">
      <c r="A52" s="57">
        <v>64</v>
      </c>
      <c r="B52" s="50">
        <v>2</v>
      </c>
      <c r="C52" s="49" t="s">
        <v>16</v>
      </c>
    </row>
    <row r="53" spans="1:3" x14ac:dyDescent="0.25">
      <c r="A53" s="57">
        <v>63</v>
      </c>
      <c r="B53" s="50">
        <v>2</v>
      </c>
      <c r="C53" s="49" t="s">
        <v>16</v>
      </c>
    </row>
    <row r="54" spans="1:3" x14ac:dyDescent="0.25">
      <c r="A54" s="61">
        <v>62</v>
      </c>
      <c r="B54" s="50">
        <v>2</v>
      </c>
      <c r="C54" s="49" t="s">
        <v>16</v>
      </c>
    </row>
    <row r="55" spans="1:3" x14ac:dyDescent="0.25">
      <c r="A55" s="57">
        <v>61</v>
      </c>
      <c r="B55" s="50">
        <v>2</v>
      </c>
      <c r="C55" s="49" t="s">
        <v>16</v>
      </c>
    </row>
    <row r="56" spans="1:3" x14ac:dyDescent="0.25">
      <c r="A56" s="57">
        <v>60</v>
      </c>
      <c r="B56" s="50">
        <v>2</v>
      </c>
      <c r="C56" s="49" t="s">
        <v>16</v>
      </c>
    </row>
    <row r="57" spans="1:3" x14ac:dyDescent="0.25">
      <c r="A57" s="61">
        <v>59</v>
      </c>
      <c r="B57" s="52">
        <v>0</v>
      </c>
      <c r="C57" s="51" t="s">
        <v>62</v>
      </c>
    </row>
    <row r="58" spans="1:3" x14ac:dyDescent="0.25">
      <c r="A58" s="57">
        <v>58</v>
      </c>
      <c r="B58" s="52">
        <v>0</v>
      </c>
      <c r="C58" s="51" t="s">
        <v>62</v>
      </c>
    </row>
    <row r="59" spans="1:3" x14ac:dyDescent="0.25">
      <c r="A59" s="57">
        <v>57</v>
      </c>
      <c r="B59" s="52">
        <v>0</v>
      </c>
      <c r="C59" s="51" t="s">
        <v>62</v>
      </c>
    </row>
    <row r="60" spans="1:3" x14ac:dyDescent="0.25">
      <c r="A60" s="61">
        <v>56</v>
      </c>
      <c r="B60" s="52">
        <v>0</v>
      </c>
      <c r="C60" s="51" t="s">
        <v>62</v>
      </c>
    </row>
    <row r="61" spans="1:3" x14ac:dyDescent="0.25">
      <c r="A61" s="57">
        <v>55</v>
      </c>
      <c r="B61" s="52">
        <v>0</v>
      </c>
      <c r="C61" s="51" t="s">
        <v>62</v>
      </c>
    </row>
    <row r="62" spans="1:3" x14ac:dyDescent="0.25">
      <c r="A62" s="57">
        <v>54</v>
      </c>
      <c r="B62" s="52">
        <v>0</v>
      </c>
      <c r="C62" s="51" t="s">
        <v>62</v>
      </c>
    </row>
    <row r="63" spans="1:3" x14ac:dyDescent="0.25">
      <c r="A63" s="61">
        <v>53</v>
      </c>
      <c r="B63" s="52">
        <v>0</v>
      </c>
      <c r="C63" s="51" t="s">
        <v>62</v>
      </c>
    </row>
    <row r="64" spans="1:3" x14ac:dyDescent="0.25">
      <c r="A64" s="57">
        <v>52</v>
      </c>
      <c r="B64" s="52">
        <v>0</v>
      </c>
      <c r="C64" s="51" t="s">
        <v>62</v>
      </c>
    </row>
    <row r="65" spans="1:3" x14ac:dyDescent="0.25">
      <c r="A65" s="57">
        <v>51</v>
      </c>
      <c r="B65" s="52">
        <v>0</v>
      </c>
      <c r="C65" s="51" t="s">
        <v>62</v>
      </c>
    </row>
    <row r="66" spans="1:3" x14ac:dyDescent="0.25">
      <c r="A66" s="61">
        <v>50</v>
      </c>
      <c r="B66" s="52">
        <v>0</v>
      </c>
      <c r="C66" s="51" t="s">
        <v>62</v>
      </c>
    </row>
    <row r="67" spans="1:3" x14ac:dyDescent="0.25">
      <c r="A67" s="57">
        <v>49</v>
      </c>
      <c r="B67" s="52">
        <v>0</v>
      </c>
      <c r="C67" s="51" t="s">
        <v>62</v>
      </c>
    </row>
    <row r="68" spans="1:3" x14ac:dyDescent="0.25">
      <c r="A68" s="57">
        <v>48</v>
      </c>
      <c r="B68" s="52">
        <v>0</v>
      </c>
      <c r="C68" s="51" t="s">
        <v>62</v>
      </c>
    </row>
    <row r="69" spans="1:3" x14ac:dyDescent="0.25">
      <c r="A69" s="61">
        <v>47</v>
      </c>
      <c r="B69" s="52">
        <v>0</v>
      </c>
      <c r="C69" s="51" t="s">
        <v>62</v>
      </c>
    </row>
    <row r="70" spans="1:3" x14ac:dyDescent="0.25">
      <c r="A70" s="57">
        <v>46</v>
      </c>
      <c r="B70" s="52">
        <v>0</v>
      </c>
      <c r="C70" s="51" t="s">
        <v>62</v>
      </c>
    </row>
    <row r="71" spans="1:3" x14ac:dyDescent="0.25">
      <c r="A71" s="57">
        <v>45</v>
      </c>
      <c r="B71" s="52">
        <v>0</v>
      </c>
      <c r="C71" s="51" t="s">
        <v>62</v>
      </c>
    </row>
    <row r="72" spans="1:3" x14ac:dyDescent="0.25">
      <c r="A72" s="61">
        <v>44</v>
      </c>
      <c r="B72" s="52">
        <v>0</v>
      </c>
      <c r="C72" s="51" t="s">
        <v>62</v>
      </c>
    </row>
    <row r="73" spans="1:3" x14ac:dyDescent="0.25">
      <c r="A73" s="57">
        <v>43</v>
      </c>
      <c r="B73" s="52">
        <v>0</v>
      </c>
      <c r="C73" s="51" t="s">
        <v>62</v>
      </c>
    </row>
    <row r="74" spans="1:3" x14ac:dyDescent="0.25">
      <c r="A74" s="57">
        <v>42</v>
      </c>
      <c r="B74" s="52">
        <v>0</v>
      </c>
      <c r="C74" s="51" t="s">
        <v>62</v>
      </c>
    </row>
    <row r="75" spans="1:3" x14ac:dyDescent="0.25">
      <c r="A75" s="61">
        <v>41</v>
      </c>
      <c r="B75" s="52">
        <v>0</v>
      </c>
      <c r="C75" s="51" t="s">
        <v>62</v>
      </c>
    </row>
    <row r="76" spans="1:3" x14ac:dyDescent="0.25">
      <c r="A76" s="57">
        <v>40</v>
      </c>
      <c r="B76" s="52">
        <v>0</v>
      </c>
      <c r="C76" s="51" t="s">
        <v>62</v>
      </c>
    </row>
    <row r="77" spans="1:3" x14ac:dyDescent="0.25">
      <c r="A77" s="57">
        <v>39</v>
      </c>
      <c r="B77" s="52">
        <v>0</v>
      </c>
      <c r="C77" s="51" t="s">
        <v>62</v>
      </c>
    </row>
    <row r="78" spans="1:3" x14ac:dyDescent="0.25">
      <c r="A78" s="61">
        <v>38</v>
      </c>
      <c r="B78" s="52">
        <v>0</v>
      </c>
      <c r="C78" s="51" t="s">
        <v>62</v>
      </c>
    </row>
    <row r="79" spans="1:3" x14ac:dyDescent="0.25">
      <c r="A79" s="57">
        <v>37</v>
      </c>
      <c r="B79" s="52">
        <v>0</v>
      </c>
      <c r="C79" s="51" t="s">
        <v>62</v>
      </c>
    </row>
    <row r="80" spans="1:3" x14ac:dyDescent="0.25">
      <c r="A80" s="57">
        <v>36</v>
      </c>
      <c r="B80" s="52">
        <v>0</v>
      </c>
      <c r="C80" s="51" t="s">
        <v>62</v>
      </c>
    </row>
    <row r="81" spans="1:3" x14ac:dyDescent="0.25">
      <c r="A81" s="61">
        <v>35</v>
      </c>
      <c r="B81" s="52">
        <v>0</v>
      </c>
      <c r="C81" s="51" t="s">
        <v>62</v>
      </c>
    </row>
    <row r="82" spans="1:3" x14ac:dyDescent="0.25">
      <c r="A82" s="57">
        <v>34</v>
      </c>
      <c r="B82" s="52">
        <v>0</v>
      </c>
      <c r="C82" s="51" t="s">
        <v>62</v>
      </c>
    </row>
    <row r="83" spans="1:3" x14ac:dyDescent="0.25">
      <c r="A83" s="57">
        <v>33</v>
      </c>
      <c r="B83" s="52">
        <v>0</v>
      </c>
      <c r="C83" s="51" t="s">
        <v>62</v>
      </c>
    </row>
    <row r="84" spans="1:3" x14ac:dyDescent="0.25">
      <c r="A84" s="61">
        <v>32</v>
      </c>
      <c r="B84" s="52">
        <v>0</v>
      </c>
      <c r="C84" s="51" t="s">
        <v>62</v>
      </c>
    </row>
    <row r="85" spans="1:3" x14ac:dyDescent="0.25">
      <c r="A85" s="57">
        <v>31</v>
      </c>
      <c r="B85" s="52">
        <v>0</v>
      </c>
      <c r="C85" s="51" t="s">
        <v>62</v>
      </c>
    </row>
    <row r="86" spans="1:3" x14ac:dyDescent="0.25">
      <c r="A86" s="57">
        <v>30</v>
      </c>
      <c r="B86" s="52">
        <v>0</v>
      </c>
      <c r="C86" s="51" t="s">
        <v>62</v>
      </c>
    </row>
    <row r="87" spans="1:3" x14ac:dyDescent="0.25">
      <c r="A87" s="61">
        <v>29</v>
      </c>
      <c r="B87" s="52">
        <v>0</v>
      </c>
      <c r="C87" s="51" t="s">
        <v>62</v>
      </c>
    </row>
    <row r="88" spans="1:3" x14ac:dyDescent="0.25">
      <c r="A88" s="57">
        <v>28</v>
      </c>
      <c r="B88" s="52">
        <v>0</v>
      </c>
      <c r="C88" s="51" t="s">
        <v>62</v>
      </c>
    </row>
    <row r="89" spans="1:3" x14ac:dyDescent="0.25">
      <c r="A89" s="57">
        <v>27</v>
      </c>
      <c r="B89" s="52">
        <v>0</v>
      </c>
      <c r="C89" s="51" t="s">
        <v>62</v>
      </c>
    </row>
    <row r="90" spans="1:3" x14ac:dyDescent="0.25">
      <c r="A90" s="61">
        <v>26</v>
      </c>
      <c r="B90" s="52">
        <v>0</v>
      </c>
      <c r="C90" s="51" t="s">
        <v>62</v>
      </c>
    </row>
    <row r="91" spans="1:3" x14ac:dyDescent="0.25">
      <c r="A91" s="57">
        <v>25</v>
      </c>
      <c r="B91" s="52">
        <v>0</v>
      </c>
      <c r="C91" s="51" t="s">
        <v>62</v>
      </c>
    </row>
    <row r="92" spans="1:3" x14ac:dyDescent="0.25">
      <c r="A92" s="57">
        <v>24</v>
      </c>
      <c r="B92" s="52">
        <v>0</v>
      </c>
      <c r="C92" s="51" t="s">
        <v>62</v>
      </c>
    </row>
    <row r="93" spans="1:3" x14ac:dyDescent="0.25">
      <c r="A93" s="61">
        <v>23</v>
      </c>
      <c r="B93" s="52">
        <v>0</v>
      </c>
      <c r="C93" s="51" t="s">
        <v>62</v>
      </c>
    </row>
    <row r="94" spans="1:3" x14ac:dyDescent="0.25">
      <c r="A94" s="57">
        <v>22</v>
      </c>
      <c r="B94" s="52">
        <v>0</v>
      </c>
      <c r="C94" s="51" t="s">
        <v>62</v>
      </c>
    </row>
    <row r="95" spans="1:3" x14ac:dyDescent="0.25">
      <c r="A95" s="57">
        <v>21</v>
      </c>
      <c r="B95" s="52">
        <v>0</v>
      </c>
      <c r="C95" s="51" t="s">
        <v>62</v>
      </c>
    </row>
    <row r="96" spans="1:3" x14ac:dyDescent="0.25">
      <c r="A96" s="61">
        <v>20</v>
      </c>
      <c r="B96" s="52">
        <v>0</v>
      </c>
      <c r="C96" s="51" t="s">
        <v>62</v>
      </c>
    </row>
    <row r="97" spans="1:3" x14ac:dyDescent="0.25">
      <c r="A97" s="57">
        <v>19</v>
      </c>
      <c r="B97" s="52">
        <v>0</v>
      </c>
      <c r="C97" s="51" t="s">
        <v>62</v>
      </c>
    </row>
    <row r="98" spans="1:3" x14ac:dyDescent="0.25">
      <c r="A98" s="57">
        <v>18</v>
      </c>
      <c r="B98" s="52">
        <v>0</v>
      </c>
      <c r="C98" s="51" t="s">
        <v>62</v>
      </c>
    </row>
    <row r="99" spans="1:3" x14ac:dyDescent="0.25">
      <c r="A99" s="61">
        <v>17</v>
      </c>
      <c r="B99" s="52">
        <v>0</v>
      </c>
      <c r="C99" s="51" t="s">
        <v>62</v>
      </c>
    </row>
    <row r="100" spans="1:3" x14ac:dyDescent="0.25">
      <c r="A100" s="57">
        <v>16</v>
      </c>
      <c r="B100" s="52">
        <v>0</v>
      </c>
      <c r="C100" s="51" t="s">
        <v>62</v>
      </c>
    </row>
    <row r="101" spans="1:3" x14ac:dyDescent="0.25">
      <c r="A101" s="57">
        <v>15</v>
      </c>
      <c r="B101" s="52">
        <v>0</v>
      </c>
      <c r="C101" s="51" t="s">
        <v>62</v>
      </c>
    </row>
    <row r="102" spans="1:3" x14ac:dyDescent="0.25">
      <c r="A102" s="61">
        <v>14</v>
      </c>
      <c r="B102" s="52">
        <v>0</v>
      </c>
      <c r="C102" s="51" t="s">
        <v>62</v>
      </c>
    </row>
    <row r="103" spans="1:3" x14ac:dyDescent="0.25">
      <c r="A103" s="57">
        <v>13</v>
      </c>
      <c r="B103" s="52">
        <v>0</v>
      </c>
      <c r="C103" s="51" t="s">
        <v>62</v>
      </c>
    </row>
    <row r="104" spans="1:3" x14ac:dyDescent="0.25">
      <c r="A104" s="57">
        <v>12</v>
      </c>
      <c r="B104" s="52">
        <v>0</v>
      </c>
      <c r="C104" s="51" t="s">
        <v>62</v>
      </c>
    </row>
    <row r="105" spans="1:3" x14ac:dyDescent="0.25">
      <c r="A105" s="61">
        <v>11</v>
      </c>
      <c r="B105" s="52">
        <v>0</v>
      </c>
      <c r="C105" s="51" t="s">
        <v>62</v>
      </c>
    </row>
    <row r="106" spans="1:3" x14ac:dyDescent="0.25">
      <c r="A106" s="57">
        <v>10</v>
      </c>
      <c r="B106" s="52">
        <v>0</v>
      </c>
      <c r="C106" s="51" t="s">
        <v>62</v>
      </c>
    </row>
    <row r="107" spans="1:3" x14ac:dyDescent="0.25">
      <c r="A107" s="57">
        <v>9</v>
      </c>
      <c r="B107" s="52">
        <v>0</v>
      </c>
      <c r="C107" s="51" t="s">
        <v>62</v>
      </c>
    </row>
    <row r="108" spans="1:3" x14ac:dyDescent="0.25">
      <c r="A108" s="61">
        <v>8</v>
      </c>
      <c r="B108" s="52">
        <v>0</v>
      </c>
      <c r="C108" s="51" t="s">
        <v>62</v>
      </c>
    </row>
    <row r="109" spans="1:3" x14ac:dyDescent="0.25">
      <c r="A109" s="57">
        <v>7</v>
      </c>
      <c r="B109" s="52">
        <v>0</v>
      </c>
      <c r="C109" s="51" t="s">
        <v>62</v>
      </c>
    </row>
    <row r="110" spans="1:3" x14ac:dyDescent="0.25">
      <c r="A110" s="57">
        <v>6</v>
      </c>
      <c r="B110" s="52">
        <v>0</v>
      </c>
      <c r="C110" s="51" t="s">
        <v>62</v>
      </c>
    </row>
    <row r="111" spans="1:3" x14ac:dyDescent="0.25">
      <c r="A111" s="61">
        <v>5</v>
      </c>
      <c r="B111" s="52">
        <v>0</v>
      </c>
      <c r="C111" s="51" t="s">
        <v>62</v>
      </c>
    </row>
    <row r="112" spans="1:3" x14ac:dyDescent="0.25">
      <c r="A112" s="57">
        <v>4</v>
      </c>
      <c r="B112" s="52">
        <v>0</v>
      </c>
      <c r="C112" s="51" t="s">
        <v>62</v>
      </c>
    </row>
    <row r="113" spans="1:3" x14ac:dyDescent="0.25">
      <c r="A113" s="57">
        <v>3</v>
      </c>
      <c r="B113" s="52">
        <v>0</v>
      </c>
      <c r="C113" s="51" t="s">
        <v>62</v>
      </c>
    </row>
    <row r="114" spans="1:3" x14ac:dyDescent="0.25">
      <c r="A114" s="61">
        <v>2</v>
      </c>
      <c r="B114" s="52">
        <v>0</v>
      </c>
      <c r="C114" s="51" t="s">
        <v>62</v>
      </c>
    </row>
    <row r="115" spans="1:3" x14ac:dyDescent="0.25">
      <c r="A115" s="57">
        <v>1</v>
      </c>
      <c r="B115" s="52">
        <v>0</v>
      </c>
      <c r="C115" s="51" t="s">
        <v>62</v>
      </c>
    </row>
    <row r="116" spans="1:3" x14ac:dyDescent="0.25">
      <c r="A116" s="57">
        <v>0</v>
      </c>
      <c r="B116" s="52">
        <v>0</v>
      </c>
      <c r="C116" s="51" t="s">
        <v>62</v>
      </c>
    </row>
    <row r="118" spans="1:3" x14ac:dyDescent="0.25">
      <c r="A118" s="54"/>
    </row>
    <row r="119" spans="1:3" x14ac:dyDescent="0.25">
      <c r="A119" s="54"/>
    </row>
    <row r="121" spans="1:3" x14ac:dyDescent="0.25">
      <c r="A121" s="54"/>
    </row>
    <row r="122" spans="1:3" x14ac:dyDescent="0.25">
      <c r="A122" s="54"/>
    </row>
    <row r="124" spans="1:3" x14ac:dyDescent="0.25">
      <c r="A124" s="54"/>
    </row>
    <row r="125" spans="1:3" x14ac:dyDescent="0.25">
      <c r="A125" s="54"/>
    </row>
    <row r="127" spans="1:3" x14ac:dyDescent="0.25">
      <c r="A127" s="54"/>
    </row>
    <row r="128" spans="1:3" x14ac:dyDescent="0.25">
      <c r="A128" s="54"/>
    </row>
    <row r="130" spans="1:1" x14ac:dyDescent="0.25">
      <c r="A130" s="54"/>
    </row>
    <row r="131" spans="1:1" x14ac:dyDescent="0.25">
      <c r="A131" s="54"/>
    </row>
    <row r="133" spans="1:1" x14ac:dyDescent="0.25">
      <c r="A133" s="54"/>
    </row>
    <row r="134" spans="1:1" x14ac:dyDescent="0.25">
      <c r="A134" s="54"/>
    </row>
    <row r="136" spans="1:1" x14ac:dyDescent="0.25">
      <c r="A136" s="54"/>
    </row>
    <row r="137" spans="1:1" x14ac:dyDescent="0.25">
      <c r="A137" s="54"/>
    </row>
    <row r="139" spans="1:1" x14ac:dyDescent="0.25">
      <c r="A139" s="54"/>
    </row>
    <row r="140" spans="1:1" x14ac:dyDescent="0.25">
      <c r="A140" s="54"/>
    </row>
    <row r="142" spans="1:1" x14ac:dyDescent="0.25">
      <c r="A142" s="54"/>
    </row>
    <row r="143" spans="1:1" x14ac:dyDescent="0.25">
      <c r="A143" s="54"/>
    </row>
    <row r="145" spans="1:1" x14ac:dyDescent="0.25">
      <c r="A145" s="54"/>
    </row>
    <row r="146" spans="1:1" x14ac:dyDescent="0.25">
      <c r="A146" s="54"/>
    </row>
    <row r="148" spans="1:1" x14ac:dyDescent="0.25">
      <c r="A148" s="54"/>
    </row>
    <row r="149" spans="1:1" x14ac:dyDescent="0.25">
      <c r="A149" s="54"/>
    </row>
    <row r="151" spans="1:1" x14ac:dyDescent="0.25">
      <c r="A151" s="54"/>
    </row>
    <row r="152" spans="1:1" x14ac:dyDescent="0.25">
      <c r="A152" s="54"/>
    </row>
    <row r="154" spans="1:1" x14ac:dyDescent="0.25">
      <c r="A154" s="54"/>
    </row>
    <row r="155" spans="1:1" x14ac:dyDescent="0.25">
      <c r="A155" s="54"/>
    </row>
    <row r="157" spans="1:1" x14ac:dyDescent="0.25">
      <c r="A157" s="54"/>
    </row>
    <row r="158" spans="1:1" x14ac:dyDescent="0.25">
      <c r="A158" s="54"/>
    </row>
    <row r="160" spans="1:1" x14ac:dyDescent="0.25">
      <c r="A160" s="54"/>
    </row>
    <row r="161" spans="1:1" x14ac:dyDescent="0.25">
      <c r="A161" s="54"/>
    </row>
    <row r="163" spans="1:1" x14ac:dyDescent="0.25">
      <c r="A163" s="54"/>
    </row>
    <row r="164" spans="1:1" x14ac:dyDescent="0.25">
      <c r="A164" s="54"/>
    </row>
    <row r="166" spans="1:1" x14ac:dyDescent="0.25">
      <c r="A166" s="54"/>
    </row>
    <row r="167" spans="1:1" x14ac:dyDescent="0.25">
      <c r="A167" s="54"/>
    </row>
    <row r="169" spans="1:1" x14ac:dyDescent="0.25">
      <c r="A169" s="54"/>
    </row>
    <row r="170" spans="1:1" x14ac:dyDescent="0.25">
      <c r="A170" s="54"/>
    </row>
    <row r="172" spans="1:1" x14ac:dyDescent="0.25">
      <c r="A172" s="54"/>
    </row>
    <row r="173" spans="1:1" x14ac:dyDescent="0.25">
      <c r="A173" s="54"/>
    </row>
    <row r="175" spans="1:1" x14ac:dyDescent="0.25">
      <c r="A175" s="54"/>
    </row>
    <row r="176" spans="1:1" x14ac:dyDescent="0.25">
      <c r="A176" s="54"/>
    </row>
    <row r="178" spans="1:1" x14ac:dyDescent="0.25">
      <c r="A178" s="54"/>
    </row>
    <row r="179" spans="1:1" x14ac:dyDescent="0.25">
      <c r="A179" s="54"/>
    </row>
    <row r="181" spans="1:1" x14ac:dyDescent="0.25">
      <c r="A181" s="54"/>
    </row>
    <row r="182" spans="1:1" x14ac:dyDescent="0.25">
      <c r="A182" s="54"/>
    </row>
    <row r="184" spans="1:1" x14ac:dyDescent="0.25">
      <c r="A184" s="54"/>
    </row>
    <row r="185" spans="1:1" x14ac:dyDescent="0.25">
      <c r="A185" s="54"/>
    </row>
    <row r="187" spans="1:1" x14ac:dyDescent="0.25">
      <c r="A187" s="54"/>
    </row>
    <row r="188" spans="1:1" x14ac:dyDescent="0.25">
      <c r="A188" s="54"/>
    </row>
    <row r="190" spans="1:1" x14ac:dyDescent="0.25">
      <c r="A190" s="54"/>
    </row>
    <row r="191" spans="1:1" x14ac:dyDescent="0.25">
      <c r="A191" s="54"/>
    </row>
    <row r="193" spans="1:1" x14ac:dyDescent="0.25">
      <c r="A193" s="54"/>
    </row>
    <row r="194" spans="1:1" x14ac:dyDescent="0.25">
      <c r="A194" s="54"/>
    </row>
    <row r="196" spans="1:1" x14ac:dyDescent="0.25">
      <c r="A196" s="54"/>
    </row>
    <row r="197" spans="1:1" x14ac:dyDescent="0.25">
      <c r="A197" s="54"/>
    </row>
    <row r="199" spans="1:1" x14ac:dyDescent="0.25">
      <c r="A199" s="54"/>
    </row>
    <row r="200" spans="1:1" x14ac:dyDescent="0.25">
      <c r="A200" s="54"/>
    </row>
    <row r="202" spans="1:1" x14ac:dyDescent="0.25">
      <c r="A202" s="54"/>
    </row>
    <row r="203" spans="1:1" x14ac:dyDescent="0.25">
      <c r="A203" s="54"/>
    </row>
    <row r="205" spans="1:1" x14ac:dyDescent="0.25">
      <c r="A205" s="54"/>
    </row>
    <row r="206" spans="1:1" x14ac:dyDescent="0.25">
      <c r="A206" s="54"/>
    </row>
    <row r="208" spans="1:1" x14ac:dyDescent="0.25">
      <c r="A208" s="54"/>
    </row>
    <row r="209" spans="1:1" x14ac:dyDescent="0.25">
      <c r="A209" s="54"/>
    </row>
    <row r="211" spans="1:1" x14ac:dyDescent="0.25">
      <c r="A211" s="54"/>
    </row>
  </sheetData>
  <sheetProtection password="DE50" sheet="1" objects="1" scenarios="1"/>
  <mergeCells count="10">
    <mergeCell ref="A6:A7"/>
    <mergeCell ref="E6:E7"/>
    <mergeCell ref="A8:A12"/>
    <mergeCell ref="E8:E10"/>
    <mergeCell ref="E11:E12"/>
    <mergeCell ref="N14:N15"/>
    <mergeCell ref="N16:N18"/>
    <mergeCell ref="N19:N20"/>
    <mergeCell ref="B4:E4"/>
    <mergeCell ref="B5:C5"/>
  </mergeCells>
  <pageMargins left="0.70866141732283472" right="0.70866141732283472" top="0.74803149606299213" bottom="0.74803149606299213" header="0.31496062992125984" footer="0.31496062992125984"/>
  <pageSetup paperSize="9" scale="46" fitToHeight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SKM 1</vt:lpstr>
      <vt:lpstr>SKM 2</vt:lpstr>
      <vt:lpstr>SKM 3</vt:lpstr>
      <vt:lpstr>DKM</vt:lpstr>
      <vt:lpstr>DLKM</vt:lpstr>
      <vt:lpstr>KESETARAAN SKKM</vt:lpstr>
      <vt:lpstr>DKM!Print_Area</vt:lpstr>
      <vt:lpstr>DLKM!Print_Area</vt:lpstr>
      <vt:lpstr>'KESETARAAN SKKM'!Print_Area</vt:lpstr>
      <vt:lpstr>'SKM 1'!Print_Area</vt:lpstr>
      <vt:lpstr>'SKM 2'!Print_Area</vt:lpstr>
      <vt:lpstr>'SKM 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JPK-MOSQ-AINI</cp:lastModifiedBy>
  <cp:lastPrinted>2020-02-03T05:46:53Z</cp:lastPrinted>
  <dcterms:created xsi:type="dcterms:W3CDTF">2020-01-09T02:08:05Z</dcterms:created>
  <dcterms:modified xsi:type="dcterms:W3CDTF">2021-08-11T03:06:05Z</dcterms:modified>
</cp:coreProperties>
</file>